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Francis\ShadowDrive\OMS\Commission Finances\2025-2026\"/>
    </mc:Choice>
  </mc:AlternateContent>
  <xr:revisionPtr revIDLastSave="0" documentId="13_ncr:1_{0B25DA71-A41D-410E-BCB4-18978303ACBE}" xr6:coauthVersionLast="47" xr6:coauthVersionMax="47" xr10:uidLastSave="{00000000-0000-0000-0000-000000000000}"/>
  <workbookProtection workbookAlgorithmName="SHA-512" workbookHashValue="aQzktd0LWu5ingHCxP+Pf1Bso5gDYAmA2YBNGW/Z1N/B3yGlyq5WnVRTyz8iqpy0F6tT/sHe6v65juRX49+SaQ==" workbookSaltValue="nDuSbCrkp/V6GPm1Y79Maw==" workbookSpinCount="100000" lockStructure="1"/>
  <bookViews>
    <workbookView xWindow="-110" yWindow="-110" windowWidth="34620" windowHeight="13900" tabRatio="500" xr2:uid="{00000000-000D-0000-FFFF-FFFF00000000}"/>
  </bookViews>
  <sheets>
    <sheet name="P1" sheetId="1" r:id="rId1"/>
    <sheet name="P2" sheetId="2" r:id="rId2"/>
    <sheet name="P3" sheetId="3" r:id="rId3"/>
    <sheet name="Effectifs" sheetId="4" r:id="rId4"/>
    <sheet name="Données Financières" sheetId="5" r:id="rId5"/>
    <sheet name="Bénévolat" sheetId="6" r:id="rId6"/>
    <sheet name="Signature" sheetId="7" r:id="rId7"/>
    <sheet name="Récap" sheetId="8" r:id="rId8"/>
  </sheets>
  <definedNames>
    <definedName name="_xlnm._FilterDatabase" localSheetId="0" hidden="1">'P1'!$D$11</definedName>
    <definedName name="AnSaison">'P1'!$E$14</definedName>
    <definedName name="_xlnm.Print_Titles" localSheetId="5">Bénévolat!$A$1:$AMJ$4</definedName>
    <definedName name="NomClub">'P1'!$C$23</definedName>
    <definedName name="NomSection">'P1'!$C$24</definedName>
    <definedName name="Saison">'P1'!$D$11</definedName>
    <definedName name="SHARED_FORMULA_5_12_5_12_7">#REF!*#REF!</definedName>
    <definedName name="SHARED_FORMULA_5_76_5_76_7">#REF!*#REF!</definedName>
    <definedName name="SHARED_FORMULA_7_12_7_12_7">#REF!+#REF!</definedName>
    <definedName name="SHARED_FORMULA_7_76_7_76_7">#REF!+#REF!</definedName>
    <definedName name="TauxSMIC">Bénévolat!$D$7</definedName>
    <definedName name="TypeSaison">'P1'!$D$14</definedName>
    <definedName name="_xlnm.Print_Area" localSheetId="5">Bénévolat!$A$1:$J$69</definedName>
    <definedName name="_xlnm.Print_Area" localSheetId="4">'Données Financières'!$A$1:$F$22</definedName>
    <definedName name="_xlnm.Print_Area" localSheetId="3">Effectifs!$A$1:$AA$38</definedName>
    <definedName name="_xlnm.Print_Area" localSheetId="0">'P1'!$A$1:$H$51</definedName>
    <definedName name="_xlnm.Print_Area" localSheetId="1">'P2'!$A$1:$J$73</definedName>
    <definedName name="_xlnm.Print_Area" localSheetId="2">'P3'!$A$1:$F$25</definedName>
    <definedName name="_xlnm.Print_Area" localSheetId="7">Récap!$A$1:$BC$11</definedName>
    <definedName name="_xlnm.Print_Area" localSheetId="6">Signature!$A$1:$J$52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B10" i="8" l="1"/>
  <c r="BA10" i="8"/>
  <c r="AZ10" i="8"/>
  <c r="AY10" i="8"/>
  <c r="AX10" i="8"/>
  <c r="AW10" i="8"/>
  <c r="AV10" i="8"/>
  <c r="AU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B10" i="8" s="1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10" i="8"/>
  <c r="AA3" i="8"/>
  <c r="S3" i="8"/>
  <c r="R3" i="8"/>
  <c r="Q3" i="8"/>
  <c r="O3" i="8"/>
  <c r="N3" i="8"/>
  <c r="M3" i="8"/>
  <c r="L3" i="8"/>
  <c r="K3" i="8"/>
  <c r="J3" i="8"/>
  <c r="I3" i="8"/>
  <c r="H3" i="8"/>
  <c r="G3" i="8"/>
  <c r="F3" i="8"/>
  <c r="E3" i="8"/>
  <c r="B3" i="8"/>
  <c r="A3" i="8"/>
  <c r="B51" i="7"/>
  <c r="B43" i="7"/>
  <c r="E33" i="7"/>
  <c r="E31" i="7"/>
  <c r="E29" i="7"/>
  <c r="E27" i="7"/>
  <c r="E25" i="7"/>
  <c r="E23" i="7"/>
  <c r="E21" i="7"/>
  <c r="E19" i="7"/>
  <c r="E17" i="7"/>
  <c r="E15" i="7"/>
  <c r="E13" i="7"/>
  <c r="E11" i="7"/>
  <c r="E9" i="7"/>
  <c r="E7" i="7"/>
  <c r="E5" i="7"/>
  <c r="B68" i="6"/>
  <c r="F65" i="6"/>
  <c r="H65" i="6" s="1"/>
  <c r="I65" i="6" s="1"/>
  <c r="F64" i="6"/>
  <c r="H64" i="6" s="1"/>
  <c r="I64" i="6" s="1"/>
  <c r="I63" i="6"/>
  <c r="H63" i="6"/>
  <c r="F63" i="6"/>
  <c r="H62" i="6"/>
  <c r="I62" i="6" s="1"/>
  <c r="F62" i="6"/>
  <c r="F61" i="6"/>
  <c r="H61" i="6" s="1"/>
  <c r="I61" i="6" s="1"/>
  <c r="F60" i="6"/>
  <c r="H60" i="6" s="1"/>
  <c r="I60" i="6" s="1"/>
  <c r="F59" i="6"/>
  <c r="H59" i="6" s="1"/>
  <c r="I59" i="6" s="1"/>
  <c r="H58" i="6"/>
  <c r="I58" i="6" s="1"/>
  <c r="F58" i="6"/>
  <c r="F57" i="6"/>
  <c r="H57" i="6" s="1"/>
  <c r="I57" i="6" s="1"/>
  <c r="F56" i="6"/>
  <c r="H56" i="6" s="1"/>
  <c r="I56" i="6" s="1"/>
  <c r="I55" i="6"/>
  <c r="H55" i="6"/>
  <c r="F55" i="6"/>
  <c r="H54" i="6"/>
  <c r="I54" i="6" s="1"/>
  <c r="F54" i="6"/>
  <c r="F53" i="6"/>
  <c r="H53" i="6" s="1"/>
  <c r="I53" i="6" s="1"/>
  <c r="F52" i="6"/>
  <c r="H52" i="6" s="1"/>
  <c r="I52" i="6" s="1"/>
  <c r="F51" i="6"/>
  <c r="H51" i="6" s="1"/>
  <c r="I51" i="6" s="1"/>
  <c r="H50" i="6"/>
  <c r="I50" i="6" s="1"/>
  <c r="F50" i="6"/>
  <c r="F49" i="6"/>
  <c r="H49" i="6" s="1"/>
  <c r="I49" i="6" s="1"/>
  <c r="F48" i="6"/>
  <c r="H48" i="6" s="1"/>
  <c r="I48" i="6" s="1"/>
  <c r="I47" i="6"/>
  <c r="H47" i="6"/>
  <c r="F47" i="6"/>
  <c r="H46" i="6"/>
  <c r="I46" i="6" s="1"/>
  <c r="F46" i="6"/>
  <c r="F45" i="6"/>
  <c r="H45" i="6" s="1"/>
  <c r="I45" i="6" s="1"/>
  <c r="F44" i="6"/>
  <c r="H44" i="6" s="1"/>
  <c r="I44" i="6" s="1"/>
  <c r="F43" i="6"/>
  <c r="H43" i="6" s="1"/>
  <c r="I43" i="6" s="1"/>
  <c r="H42" i="6"/>
  <c r="I42" i="6" s="1"/>
  <c r="F42" i="6"/>
  <c r="F41" i="6"/>
  <c r="H41" i="6" s="1"/>
  <c r="I41" i="6" s="1"/>
  <c r="F40" i="6"/>
  <c r="H40" i="6" s="1"/>
  <c r="I40" i="6" s="1"/>
  <c r="I39" i="6"/>
  <c r="H39" i="6"/>
  <c r="F39" i="6"/>
  <c r="H38" i="6"/>
  <c r="I38" i="6" s="1"/>
  <c r="F38" i="6"/>
  <c r="F37" i="6"/>
  <c r="H37" i="6" s="1"/>
  <c r="I37" i="6" s="1"/>
  <c r="F36" i="6"/>
  <c r="H36" i="6" s="1"/>
  <c r="I36" i="6" s="1"/>
  <c r="F35" i="6"/>
  <c r="H35" i="6" s="1"/>
  <c r="I35" i="6" s="1"/>
  <c r="H34" i="6"/>
  <c r="I34" i="6" s="1"/>
  <c r="F34" i="6"/>
  <c r="F33" i="6"/>
  <c r="H33" i="6" s="1"/>
  <c r="I33" i="6" s="1"/>
  <c r="F32" i="6"/>
  <c r="H32" i="6" s="1"/>
  <c r="I32" i="6" s="1"/>
  <c r="I31" i="6"/>
  <c r="H31" i="6"/>
  <c r="F31" i="6"/>
  <c r="H30" i="6"/>
  <c r="I30" i="6" s="1"/>
  <c r="F30" i="6"/>
  <c r="F29" i="6"/>
  <c r="H29" i="6" s="1"/>
  <c r="I29" i="6" s="1"/>
  <c r="F28" i="6"/>
  <c r="H28" i="6" s="1"/>
  <c r="I28" i="6" s="1"/>
  <c r="F27" i="6"/>
  <c r="H27" i="6" s="1"/>
  <c r="I27" i="6" s="1"/>
  <c r="H26" i="6"/>
  <c r="I26" i="6" s="1"/>
  <c r="F26" i="6"/>
  <c r="F25" i="6"/>
  <c r="H25" i="6" s="1"/>
  <c r="I25" i="6" s="1"/>
  <c r="F24" i="6"/>
  <c r="H24" i="6" s="1"/>
  <c r="I24" i="6" s="1"/>
  <c r="I23" i="6"/>
  <c r="H23" i="6"/>
  <c r="F23" i="6"/>
  <c r="H22" i="6"/>
  <c r="I22" i="6" s="1"/>
  <c r="F22" i="6"/>
  <c r="F21" i="6"/>
  <c r="H21" i="6" s="1"/>
  <c r="I21" i="6" s="1"/>
  <c r="F20" i="6"/>
  <c r="H20" i="6" s="1"/>
  <c r="I20" i="6" s="1"/>
  <c r="F19" i="6"/>
  <c r="H19" i="6" s="1"/>
  <c r="I19" i="6" s="1"/>
  <c r="H18" i="6"/>
  <c r="I18" i="6" s="1"/>
  <c r="F18" i="6"/>
  <c r="F17" i="6"/>
  <c r="H17" i="6" s="1"/>
  <c r="I17" i="6" s="1"/>
  <c r="F16" i="6"/>
  <c r="H16" i="6" s="1"/>
  <c r="I16" i="6" s="1"/>
  <c r="I15" i="6"/>
  <c r="H15" i="6"/>
  <c r="F15" i="6"/>
  <c r="H14" i="6"/>
  <c r="I14" i="6" s="1"/>
  <c r="F14" i="6"/>
  <c r="F13" i="6"/>
  <c r="H13" i="6" s="1"/>
  <c r="F12" i="6"/>
  <c r="H12" i="6" s="1"/>
  <c r="I12" i="6" s="1"/>
  <c r="C3" i="6"/>
  <c r="C2" i="6"/>
  <c r="E15" i="5"/>
  <c r="Z3" i="8" s="1"/>
  <c r="AB3" i="8" s="1"/>
  <c r="D15" i="5"/>
  <c r="C15" i="5"/>
  <c r="E7" i="5"/>
  <c r="V3" i="8" s="1"/>
  <c r="D7" i="5"/>
  <c r="U3" i="8" s="1"/>
  <c r="C7" i="5"/>
  <c r="T3" i="8" s="1"/>
  <c r="E4" i="5"/>
  <c r="C2" i="5"/>
  <c r="B37" i="4"/>
  <c r="F24" i="4"/>
  <c r="T23" i="4"/>
  <c r="R23" i="4"/>
  <c r="Q23" i="4"/>
  <c r="T26" i="4" s="1"/>
  <c r="O23" i="4"/>
  <c r="Q26" i="4" s="1"/>
  <c r="N23" i="4"/>
  <c r="L23" i="4"/>
  <c r="K26" i="4" s="1"/>
  <c r="K23" i="4"/>
  <c r="N26" i="4" s="1"/>
  <c r="I23" i="4"/>
  <c r="H23" i="4"/>
  <c r="F23" i="4"/>
  <c r="E23" i="4"/>
  <c r="H26" i="4" s="1"/>
  <c r="C23" i="4"/>
  <c r="E26" i="4" s="1"/>
  <c r="E22" i="4"/>
  <c r="L21" i="4"/>
  <c r="I21" i="4"/>
  <c r="K22" i="4" s="1"/>
  <c r="F21" i="4"/>
  <c r="C21" i="4"/>
  <c r="Z20" i="4"/>
  <c r="X20" i="4"/>
  <c r="X21" i="4" s="1"/>
  <c r="W20" i="4"/>
  <c r="U20" i="4"/>
  <c r="U21" i="4" s="1"/>
  <c r="W22" i="4" s="1"/>
  <c r="R18" i="4"/>
  <c r="O18" i="4"/>
  <c r="Q19" i="4" s="1"/>
  <c r="L18" i="4"/>
  <c r="I18" i="4"/>
  <c r="K19" i="4" s="1"/>
  <c r="F18" i="4"/>
  <c r="C18" i="4"/>
  <c r="E19" i="4" s="1"/>
  <c r="Z17" i="4"/>
  <c r="X18" i="4" s="1"/>
  <c r="X17" i="4"/>
  <c r="W17" i="4"/>
  <c r="U17" i="4"/>
  <c r="U18" i="4" s="1"/>
  <c r="K16" i="4"/>
  <c r="R15" i="4"/>
  <c r="O15" i="4"/>
  <c r="Q16" i="4" s="1"/>
  <c r="L15" i="4"/>
  <c r="I15" i="4"/>
  <c r="F15" i="4"/>
  <c r="C15" i="4"/>
  <c r="E16" i="4" s="1"/>
  <c r="Z14" i="4"/>
  <c r="X14" i="4"/>
  <c r="X15" i="4" s="1"/>
  <c r="W14" i="4"/>
  <c r="U14" i="4"/>
  <c r="U15" i="4" s="1"/>
  <c r="K13" i="4"/>
  <c r="R12" i="4"/>
  <c r="Q13" i="4" s="1"/>
  <c r="O12" i="4"/>
  <c r="O24" i="4" s="1"/>
  <c r="L12" i="4"/>
  <c r="I12" i="4"/>
  <c r="I24" i="4" s="1"/>
  <c r="F12" i="4"/>
  <c r="C12" i="4"/>
  <c r="E13" i="4" s="1"/>
  <c r="Z11" i="4"/>
  <c r="X11" i="4"/>
  <c r="X23" i="4" s="1"/>
  <c r="W11" i="4"/>
  <c r="W23" i="4" s="1"/>
  <c r="Z26" i="4" s="1"/>
  <c r="U11" i="4"/>
  <c r="L9" i="4"/>
  <c r="K10" i="4" s="1"/>
  <c r="I9" i="4"/>
  <c r="F9" i="4"/>
  <c r="C9" i="4"/>
  <c r="C24" i="4" s="1"/>
  <c r="E25" i="4" s="1"/>
  <c r="Z8" i="4"/>
  <c r="Z23" i="4" s="1"/>
  <c r="X8" i="4"/>
  <c r="W8" i="4"/>
  <c r="U8" i="4"/>
  <c r="U23" i="4" s="1"/>
  <c r="E2" i="4"/>
  <c r="B24" i="3"/>
  <c r="B6" i="3"/>
  <c r="B72" i="2"/>
  <c r="B46" i="2"/>
  <c r="B36" i="2"/>
  <c r="B30" i="2"/>
  <c r="B26" i="2"/>
  <c r="B50" i="1"/>
  <c r="B15" i="1"/>
  <c r="F14" i="1"/>
  <c r="E14" i="1"/>
  <c r="B40" i="7" s="1"/>
  <c r="B20" i="4" l="1"/>
  <c r="B17" i="4"/>
  <c r="B8" i="4"/>
  <c r="B14" i="5"/>
  <c r="D5" i="5"/>
  <c r="W19" i="4"/>
  <c r="K25" i="4"/>
  <c r="H7" i="6"/>
  <c r="P3" i="8" s="1"/>
  <c r="I13" i="6"/>
  <c r="I7" i="6" s="1"/>
  <c r="W26" i="4"/>
  <c r="W16" i="4"/>
  <c r="U9" i="4"/>
  <c r="U12" i="4"/>
  <c r="E5" i="5"/>
  <c r="X12" i="4"/>
  <c r="L24" i="4"/>
  <c r="X9" i="4"/>
  <c r="X24" i="4" s="1"/>
  <c r="E10" i="4"/>
  <c r="B35" i="4"/>
  <c r="R24" i="4"/>
  <c r="Q25" i="4" s="1"/>
  <c r="B11" i="4"/>
  <c r="B4" i="4"/>
  <c r="B14" i="4"/>
  <c r="C5" i="5"/>
  <c r="U24" i="4" l="1"/>
  <c r="W25" i="4" s="1"/>
  <c r="D3" i="8" s="1"/>
  <c r="W10" i="4"/>
  <c r="W13" i="4"/>
  <c r="C3" i="8" l="1"/>
</calcChain>
</file>

<file path=xl/sharedStrings.xml><?xml version="1.0" encoding="utf-8"?>
<sst xmlns="http://schemas.openxmlformats.org/spreadsheetml/2006/main" count="361" uniqueCount="202">
  <si>
    <t>Ville de La Chapelle sur Erdre</t>
  </si>
  <si>
    <t>SERVICE DES SPORTS</t>
  </si>
  <si>
    <t>CADRE RESERVE A LA VILLE</t>
  </si>
  <si>
    <t xml:space="preserve">Dossier arrivé le : </t>
  </si>
  <si>
    <t>n°</t>
  </si>
  <si>
    <t>A.R. le</t>
  </si>
  <si>
    <t>Montant proposé :</t>
  </si>
  <si>
    <t xml:space="preserve">Chapitre : </t>
  </si>
  <si>
    <t>Art :</t>
  </si>
  <si>
    <t>Montant accordé :</t>
  </si>
  <si>
    <t xml:space="preserve">DOSSIER SIMPLIFIÉ DE DEMANDE DE SUBVENTION MUNICIPALE
</t>
  </si>
  <si>
    <t>ANNEE</t>
  </si>
  <si>
    <t>Mars</t>
  </si>
  <si>
    <t>Juin</t>
  </si>
  <si>
    <t>Août</t>
  </si>
  <si>
    <t>Octobre</t>
  </si>
  <si>
    <t>Décembre</t>
  </si>
  <si>
    <t>Clôture de l'exercice à fin</t>
  </si>
  <si>
    <t xml:space="preserve">servicedessports@lachapellesurerdre.fr </t>
  </si>
  <si>
    <t>et</t>
  </si>
  <si>
    <t>secretariat@oms-chapelle-sur-erdre.org</t>
  </si>
  <si>
    <t>1. RENSEIGNEMENTS GENERAUX</t>
  </si>
  <si>
    <t>Nom de l’Association :</t>
  </si>
  <si>
    <t>Nom de la section :</t>
  </si>
  <si>
    <t xml:space="preserve">Siège social : </t>
  </si>
  <si>
    <t>N° Téléphone :</t>
  </si>
  <si>
    <t>Email :</t>
  </si>
  <si>
    <t>Site Internet :</t>
  </si>
  <si>
    <t>2. COMPOSITION DU BUREAU</t>
  </si>
  <si>
    <r>
      <rPr>
        <b/>
        <u/>
        <sz val="11"/>
        <rFont val="Arial"/>
        <family val="2"/>
      </rPr>
      <t>Président</t>
    </r>
    <r>
      <rPr>
        <b/>
        <sz val="11"/>
        <rFont val="Arial"/>
        <family val="2"/>
      </rPr>
      <t xml:space="preserve"> : </t>
    </r>
    <r>
      <rPr>
        <sz val="11"/>
        <rFont val="Arial"/>
        <family val="2"/>
      </rPr>
      <t xml:space="preserve">           NOM </t>
    </r>
  </si>
  <si>
    <t xml:space="preserve">Prénom </t>
  </si>
  <si>
    <t xml:space="preserve">Adresse </t>
  </si>
  <si>
    <t>Tél :</t>
  </si>
  <si>
    <r>
      <rPr>
        <b/>
        <u/>
        <sz val="11"/>
        <rFont val="Arial"/>
        <family val="2"/>
      </rPr>
      <t>Secrétaire</t>
    </r>
    <r>
      <rPr>
        <b/>
        <sz val="11"/>
        <rFont val="Arial"/>
        <family val="2"/>
      </rPr>
      <t> :</t>
    </r>
    <r>
      <rPr>
        <sz val="11"/>
        <rFont val="Arial"/>
        <family val="2"/>
      </rPr>
      <t xml:space="preserve">          NOM</t>
    </r>
  </si>
  <si>
    <r>
      <rPr>
        <b/>
        <u/>
        <sz val="11"/>
        <rFont val="Arial"/>
        <family val="2"/>
      </rPr>
      <t>Trésorier</t>
    </r>
    <r>
      <rPr>
        <b/>
        <sz val="11"/>
        <rFont val="Arial"/>
        <family val="2"/>
      </rPr>
      <t> :</t>
    </r>
    <r>
      <rPr>
        <sz val="11"/>
        <rFont val="Arial"/>
        <family val="2"/>
      </rPr>
      <t xml:space="preserve">            NOM</t>
    </r>
  </si>
  <si>
    <t>Qui peut-on joindre aux heures d’ouverture du Service des Sports ? 
Entre 8h30 – 12h30 et 14h00 – 17h30</t>
  </si>
  <si>
    <t xml:space="preserve">NOM : </t>
  </si>
  <si>
    <t>Fonction</t>
  </si>
  <si>
    <t>V-20160610</t>
  </si>
  <si>
    <t>3. STATUTS</t>
  </si>
  <si>
    <r>
      <rPr>
        <sz val="11"/>
        <rFont val="Arial"/>
        <family val="2"/>
      </rPr>
      <t>- Numéro d’enregistrement à la Préfecture</t>
    </r>
    <r>
      <rPr>
        <sz val="10"/>
        <rFont val="Arial"/>
        <family val="2"/>
      </rPr>
      <t> :</t>
    </r>
  </si>
  <si>
    <r>
      <rPr>
        <sz val="11"/>
        <rFont val="Arial"/>
        <family val="2"/>
      </rPr>
      <t>- Date de parution au journal officiel :</t>
    </r>
    <r>
      <rPr>
        <sz val="10"/>
        <rFont val="Arial"/>
        <family val="2"/>
      </rPr>
      <t xml:space="preserve">   </t>
    </r>
  </si>
  <si>
    <r>
      <rPr>
        <sz val="10"/>
        <rFont val="Arial"/>
        <family val="2"/>
      </rPr>
      <t xml:space="preserve">- </t>
    </r>
    <r>
      <rPr>
        <sz val="11"/>
        <rFont val="Arial"/>
        <family val="2"/>
      </rPr>
      <t>Agrément JEUNESSE et SPORTS</t>
    </r>
    <r>
      <rPr>
        <sz val="10"/>
        <rFont val="Arial"/>
        <family val="2"/>
      </rPr>
      <t xml:space="preserve"> :  </t>
    </r>
  </si>
  <si>
    <r>
      <rPr>
        <sz val="10"/>
        <rFont val="Arial"/>
        <family val="2"/>
      </rPr>
      <t xml:space="preserve">- </t>
    </r>
    <r>
      <rPr>
        <sz val="11"/>
        <rFont val="Arial"/>
        <family val="2"/>
      </rPr>
      <t>Date et numéro de l’enregistrement :</t>
    </r>
  </si>
  <si>
    <r>
      <rPr>
        <sz val="10"/>
        <rFont val="Arial"/>
        <family val="2"/>
      </rPr>
      <t xml:space="preserve">- </t>
    </r>
    <r>
      <rPr>
        <sz val="11"/>
        <rFont val="Arial"/>
        <family val="2"/>
      </rPr>
      <t>Numéro de SIRET</t>
    </r>
    <r>
      <rPr>
        <sz val="10"/>
        <rFont val="Arial"/>
        <family val="2"/>
      </rPr>
      <t>  :</t>
    </r>
  </si>
  <si>
    <t>4. AFFILIATION</t>
  </si>
  <si>
    <r>
      <rPr>
        <sz val="11"/>
        <rFont val="Arial"/>
        <family val="2"/>
      </rPr>
      <t>- Fédération d'affiliation du club</t>
    </r>
    <r>
      <rPr>
        <sz val="10"/>
        <rFont val="Arial"/>
        <family val="2"/>
      </rPr>
      <t> :</t>
    </r>
  </si>
  <si>
    <r>
      <rPr>
        <sz val="11"/>
        <rFont val="Arial"/>
        <family val="2"/>
      </rPr>
      <t xml:space="preserve">- Numéro d’affiliation </t>
    </r>
    <r>
      <rPr>
        <sz val="10"/>
        <rFont val="Arial"/>
        <family val="2"/>
      </rPr>
      <t>:</t>
    </r>
  </si>
  <si>
    <r>
      <rPr>
        <b/>
        <u/>
        <sz val="12"/>
        <rFont val="Arial"/>
        <family val="2"/>
      </rPr>
      <t>5. ASSEMBLEE GENERALE</t>
    </r>
    <r>
      <rPr>
        <sz val="12"/>
        <rFont val="Arial"/>
        <family val="2"/>
      </rPr>
      <t xml:space="preserve">    (Joindre le compte-rendu de l'AG désignant les membres du CA)</t>
    </r>
  </si>
  <si>
    <t>Dates Assemblées Générales</t>
  </si>
  <si>
    <t xml:space="preserve">Dernière : </t>
  </si>
  <si>
    <t xml:space="preserve">Prochaine : </t>
  </si>
  <si>
    <t>- Nombres de membres élus lors de L'Assemblée Générale :</t>
  </si>
  <si>
    <r>
      <rPr>
        <sz val="11"/>
        <rFont val="Arial"/>
        <family val="2"/>
      </rPr>
      <t>- Nombre de représentants officiels</t>
    </r>
    <r>
      <rPr>
        <sz val="10"/>
        <rFont val="Arial"/>
        <family val="2"/>
      </rPr>
      <t> :</t>
    </r>
  </si>
  <si>
    <t xml:space="preserve">                     Nombre de salariés :</t>
  </si>
  <si>
    <r>
      <rPr>
        <sz val="11"/>
        <rFont val="Arial"/>
        <family val="2"/>
      </rPr>
      <t>Nombre de contrats particuliers</t>
    </r>
    <r>
      <rPr>
        <sz val="10"/>
        <rFont val="Arial"/>
        <family val="2"/>
      </rPr>
      <t> :</t>
    </r>
  </si>
  <si>
    <t>Nb heures/an effectué pour le club :</t>
  </si>
  <si>
    <t>Encadrants (Entraîneurs, Educateurs)</t>
  </si>
  <si>
    <t>Juges, Arbitres, Commissaires, …</t>
  </si>
  <si>
    <r>
      <rPr>
        <sz val="10"/>
        <rFont val="Arial"/>
        <family val="2"/>
      </rPr>
      <t xml:space="preserve">                     </t>
    </r>
    <r>
      <rPr>
        <sz val="11"/>
        <rFont val="Arial"/>
        <family val="2"/>
      </rPr>
      <t>Nombre de diplômés</t>
    </r>
    <r>
      <rPr>
        <sz val="10"/>
        <rFont val="Arial"/>
        <family val="2"/>
      </rPr>
      <t> :</t>
    </r>
  </si>
  <si>
    <t xml:space="preserve">                     Nombre de diplômés :</t>
  </si>
  <si>
    <r>
      <rPr>
        <sz val="11"/>
        <rFont val="Arial"/>
        <family val="2"/>
      </rPr>
      <t>Nombre de non diplômés</t>
    </r>
    <r>
      <rPr>
        <sz val="10"/>
        <rFont val="Arial"/>
        <family val="2"/>
      </rPr>
      <t> :</t>
    </r>
  </si>
  <si>
    <t>Nombre de non diplômés :</t>
  </si>
  <si>
    <r>
      <rPr>
        <sz val="10"/>
        <rFont val="Arial"/>
        <family val="2"/>
      </rPr>
      <t xml:space="preserve">                     </t>
    </r>
    <r>
      <rPr>
        <sz val="11"/>
        <rFont val="Arial"/>
        <family val="2"/>
      </rPr>
      <t>Nombre en formation</t>
    </r>
    <r>
      <rPr>
        <sz val="10"/>
        <rFont val="Arial"/>
        <family val="2"/>
      </rPr>
      <t> :</t>
    </r>
  </si>
  <si>
    <t xml:space="preserve">                     Nombre en formation :</t>
  </si>
  <si>
    <t xml:space="preserve"> Nombre de personnes en situation de handicap accueillies toute l'année : </t>
  </si>
  <si>
    <t xml:space="preserve"> Nombre de séances organisées durant l'année : </t>
  </si>
  <si>
    <t xml:space="preserve"> Nombre d'actions en faveur des handicapés organisées dans l'année : </t>
  </si>
  <si>
    <t xml:space="preserve">Date </t>
  </si>
  <si>
    <t>Description de l'action</t>
  </si>
  <si>
    <t>9. ASSURANCES</t>
  </si>
  <si>
    <t>(joindre au dossier de demande une attestation d'assurance pour la saison en cours)</t>
  </si>
  <si>
    <t>Nom – Adresse de la compagnie</t>
  </si>
  <si>
    <t>Type de contrat (responsabilité civile,…)</t>
  </si>
  <si>
    <t xml:space="preserve"> </t>
  </si>
  <si>
    <t>10. ACTIVITES PROPOSEES PAR VOTRE ASSOCIATION</t>
  </si>
  <si>
    <t>Discipline(s) :</t>
  </si>
  <si>
    <t>Niveau compétitif :</t>
  </si>
  <si>
    <t>Equipes</t>
  </si>
  <si>
    <t>Individuels</t>
  </si>
  <si>
    <t>en Département</t>
  </si>
  <si>
    <t>en Région</t>
  </si>
  <si>
    <t>en National</t>
  </si>
  <si>
    <t>Performances significatives :</t>
  </si>
  <si>
    <t>14. LIEUX DE PRATIQUE</t>
  </si>
  <si>
    <t>REPARTITION DES EFFECTIFS</t>
  </si>
  <si>
    <r>
      <rPr>
        <b/>
        <sz val="11"/>
        <rFont val="Arial"/>
        <family val="2"/>
      </rPr>
      <t>Adhérents
Compétiteurs Licenciés</t>
    </r>
    <r>
      <rPr>
        <b/>
        <sz val="9"/>
        <rFont val="Arial"/>
        <family val="2"/>
      </rPr>
      <t xml:space="preserve"> </t>
    </r>
    <r>
      <rPr>
        <sz val="8"/>
        <rFont val="Arial"/>
        <family val="2"/>
      </rPr>
      <t xml:space="preserve">(1) </t>
    </r>
  </si>
  <si>
    <r>
      <rPr>
        <b/>
        <sz val="11"/>
        <rFont val="Arial"/>
        <family val="2"/>
      </rPr>
      <t xml:space="preserve">Adhérents
Non Compétiteurs Licenciés
ou Non Licenciés </t>
    </r>
    <r>
      <rPr>
        <sz val="8"/>
        <rFont val="Arial"/>
        <family val="2"/>
      </rPr>
      <t>(2)</t>
    </r>
  </si>
  <si>
    <r>
      <rPr>
        <b/>
        <sz val="11"/>
        <rFont val="Arial"/>
        <family val="2"/>
      </rPr>
      <t xml:space="preserve">Scolaires </t>
    </r>
    <r>
      <rPr>
        <sz val="8"/>
        <rFont val="Arial"/>
        <family val="2"/>
      </rPr>
      <t>(3)</t>
    </r>
  </si>
  <si>
    <t>Total des effectifs</t>
  </si>
  <si>
    <r>
      <rPr>
        <b/>
        <sz val="10"/>
        <rFont val="Arial"/>
        <family val="2"/>
      </rPr>
      <t xml:space="preserve">CATEGORIE </t>
    </r>
    <r>
      <rPr>
        <sz val="8"/>
        <rFont val="Arial"/>
        <family val="2"/>
      </rPr>
      <t>(4)</t>
    </r>
  </si>
  <si>
    <t>Chapelains</t>
  </si>
  <si>
    <t>Non Chapelains</t>
  </si>
  <si>
    <t>G</t>
  </si>
  <si>
    <t>F</t>
  </si>
  <si>
    <t xml:space="preserve">  </t>
  </si>
  <si>
    <t>TOTAUX</t>
  </si>
  <si>
    <t>G=</t>
  </si>
  <si>
    <t>F=</t>
  </si>
  <si>
    <t>G = Garçon     F = Fille</t>
  </si>
  <si>
    <r>
      <rPr>
        <b/>
        <i/>
        <sz val="8"/>
        <rFont val="Arial"/>
        <family val="2"/>
      </rPr>
      <t xml:space="preserve">(1) </t>
    </r>
    <r>
      <rPr>
        <b/>
        <i/>
        <u/>
        <sz val="10"/>
        <rFont val="Arial"/>
        <family val="2"/>
      </rPr>
      <t>Adhérents Compétiteurs Licenciés ou Multi-Licenciés :</t>
    </r>
    <r>
      <rPr>
        <b/>
        <i/>
        <sz val="10"/>
        <rFont val="Arial"/>
        <family val="2"/>
      </rPr>
      <t xml:space="preserve"> </t>
    </r>
  </si>
  <si>
    <t xml:space="preserve">          Titulaires d'une ou plusieurs licences auprès d'une ou plusieurs Fédérations Sportives reconnues par le Ministère Jeunesse &amp; Sports (Compétiteurs, Entraîneurs, Dirigeants)</t>
  </si>
  <si>
    <r>
      <rPr>
        <b/>
        <i/>
        <sz val="8"/>
        <rFont val="Arial"/>
        <family val="2"/>
      </rPr>
      <t xml:space="preserve">(2) </t>
    </r>
    <r>
      <rPr>
        <b/>
        <i/>
        <u/>
        <sz val="10"/>
        <rFont val="Arial"/>
        <family val="2"/>
      </rPr>
      <t>Adhérents Non Compétiteurs Licenciés, Multi-Licenciés ou Non Licenciés :</t>
    </r>
    <r>
      <rPr>
        <b/>
        <i/>
        <sz val="10"/>
        <rFont val="Arial"/>
        <family val="2"/>
      </rPr>
      <t xml:space="preserve"> </t>
    </r>
  </si>
  <si>
    <t xml:space="preserve">          Titulaires d'une simple assurance ou titulaires d'une ou plusieurs licences à une ou plusieurs Fédérations sportives sans participer à une compétition et pratiquant une activité loisirs</t>
  </si>
  <si>
    <r>
      <rPr>
        <b/>
        <i/>
        <sz val="8"/>
        <rFont val="Arial"/>
        <family val="2"/>
      </rPr>
      <t>(3)</t>
    </r>
    <r>
      <rPr>
        <b/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Scolaires:</t>
    </r>
  </si>
  <si>
    <t xml:space="preserve"> Réservé aux associations sportives des collèges</t>
  </si>
  <si>
    <t>DEPENSES DE L'ANNEE SPORTIVE du 1er Avril 2020 au 31 Mars 2021</t>
  </si>
  <si>
    <t xml:space="preserve">CHARGES </t>
  </si>
  <si>
    <t>Exercice N-2</t>
  </si>
  <si>
    <t>Exercice N-1</t>
  </si>
  <si>
    <t>Frais d’arbitrage</t>
  </si>
  <si>
    <t>Versements aux  Fédérations :</t>
  </si>
  <si>
    <t>Licences</t>
  </si>
  <si>
    <t>Affiliations et engagements</t>
  </si>
  <si>
    <t>Engagement tournois</t>
  </si>
  <si>
    <t>TOTAL DES CHARGES DE L’EXERCICE</t>
  </si>
  <si>
    <t>Actif Circulant</t>
  </si>
  <si>
    <t>Compte-chèque 1</t>
  </si>
  <si>
    <t>Compte-chèque 2</t>
  </si>
  <si>
    <t>Placement 1 (ex Livret A)</t>
  </si>
  <si>
    <t>Placement 2</t>
  </si>
  <si>
    <t>Caisse</t>
  </si>
  <si>
    <t>Résultat de l’exercice</t>
  </si>
  <si>
    <t xml:space="preserve"> - Subvention Municipale 2022    Page 6/8</t>
  </si>
  <si>
    <t xml:space="preserve"> VALORISATION DU BENEVOLAT</t>
  </si>
  <si>
    <t>(Entraîneurs, administratifs, membres du bureau, ...)</t>
  </si>
  <si>
    <t>Total général</t>
  </si>
  <si>
    <t>Nb Heures</t>
  </si>
  <si>
    <t>Valorisation</t>
  </si>
  <si>
    <t>Taux SMIC Horaire</t>
  </si>
  <si>
    <t>Total</t>
  </si>
  <si>
    <t>Identification de l'encadrant ou du bénévole</t>
  </si>
  <si>
    <t>Activités</t>
  </si>
  <si>
    <t>Total annuel</t>
  </si>
  <si>
    <t>Nb d'heures</t>
  </si>
  <si>
    <t>Nb semaines</t>
  </si>
  <si>
    <t>Total Annuel</t>
  </si>
  <si>
    <t>Autres</t>
  </si>
  <si>
    <t>Nom (facultatif)</t>
  </si>
  <si>
    <t>Fonction ou Qualification</t>
  </si>
  <si>
    <t>par semaine</t>
  </si>
  <si>
    <t>annuel</t>
  </si>
  <si>
    <t>participations</t>
  </si>
  <si>
    <t>Gérard DUPONT</t>
  </si>
  <si>
    <t>Initiateur Départemental</t>
  </si>
  <si>
    <r>
      <rPr>
        <b/>
        <u/>
        <sz val="12"/>
        <rFont val="Arial"/>
        <family val="2"/>
      </rPr>
      <t>15. ADHESION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(Pour chaque catégorie sera indiqué le montant de la licence et celui de la cotisation totale)</t>
    </r>
  </si>
  <si>
    <t>Catégorie</t>
  </si>
  <si>
    <t xml:space="preserve">Part pour Club </t>
  </si>
  <si>
    <t>Licence :</t>
  </si>
  <si>
    <t xml:space="preserve">Cotisation totale </t>
  </si>
  <si>
    <t>=</t>
  </si>
  <si>
    <t>-</t>
  </si>
  <si>
    <t xml:space="preserve"> NOTES D’INFORMATIONS</t>
  </si>
  <si>
    <t xml:space="preserve">          Tout renseignement nécessaire, pour la constitution de ce dossier, vous sera fourni par le Service des Sports.</t>
  </si>
  <si>
    <r>
      <rPr>
        <b/>
        <sz val="12"/>
        <rFont val="Arial"/>
        <family val="2"/>
      </rPr>
      <t xml:space="preserve">S’adresser au Service des Sports   </t>
    </r>
    <r>
      <rPr>
        <b/>
        <sz val="12"/>
        <rFont val="Wingdings"/>
        <charset val="2"/>
      </rPr>
      <t>(</t>
    </r>
    <r>
      <rPr>
        <b/>
        <sz val="12"/>
        <rFont val="Arial"/>
        <family val="2"/>
      </rPr>
      <t xml:space="preserve"> 02.51.81.87.22
</t>
    </r>
    <r>
      <rPr>
        <b/>
        <sz val="12"/>
        <color rgb="FF0000FF"/>
        <rFont val="Arial"/>
        <family val="2"/>
      </rPr>
      <t>servicedessports@lachapellesurerdre.fr</t>
    </r>
  </si>
  <si>
    <t xml:space="preserve">            Au cours de de la saison, sur les critères qu'il aura défini, le Service des Sports effectuera des contrôles afin de vérifier l'exactitude des déclarations des associations. Lorsque le constat conclura à des déclarations manifestement fausses, une pénalité du double de l'erreur sera appliquée au moment de l'attribution de la subvention suivante.</t>
  </si>
  <si>
    <t xml:space="preserve">Fait à La Chapelle-sur-Erdre le    </t>
  </si>
  <si>
    <t>Monsieur ou Madame</t>
  </si>
  <si>
    <t>Signature</t>
  </si>
  <si>
    <t>Cachet de l’association</t>
  </si>
  <si>
    <t>Rappel : Art L.221 du Code des Communes – Toute association, œuvre ou entreprise ayant reçu une subvention peut être soumise au contrôle des délégués de la commune qui a accordé cette subvention. Tous groupements, associations, œuvres ou entreprises privées qui ont reçu dans l’année .en cours une ou plusieurs subventions sont tenus de fournir à l’autorité qui a mandaté la subvention une copie certifiée de leurs budgets et de leurs comptes de l’exercice écoulé, ainsi que tous les documents faisant connaître les résultats de leur activité.</t>
  </si>
  <si>
    <t>Récapitulatif</t>
  </si>
  <si>
    <t>Club</t>
  </si>
  <si>
    <t>Affiliation à une Fédération</t>
  </si>
  <si>
    <t>NB Jeunes -18ans</t>
  </si>
  <si>
    <t xml:space="preserve">Effectifs Totaux </t>
  </si>
  <si>
    <t>NB Bénévoles élus</t>
  </si>
  <si>
    <t>NB Représentants OMS</t>
  </si>
  <si>
    <t>Nb Handicapés/année</t>
  </si>
  <si>
    <t>Nb de Séances Handicap/année</t>
  </si>
  <si>
    <t>Nb Actions Handicap</t>
  </si>
  <si>
    <t>Nb équipes Département</t>
  </si>
  <si>
    <t>Nb équipes Région</t>
  </si>
  <si>
    <t>Nb équipes National</t>
  </si>
  <si>
    <t>Nb Individuels Département</t>
  </si>
  <si>
    <t>Nb Individuels Régional</t>
  </si>
  <si>
    <t>Nb Individuels National</t>
  </si>
  <si>
    <t>Heures Bénévolat</t>
  </si>
  <si>
    <t>Arbitrage N-2</t>
  </si>
  <si>
    <t>Arbitrage N-1</t>
  </si>
  <si>
    <t>Arbitrage N</t>
  </si>
  <si>
    <t>Fédérations N-2</t>
  </si>
  <si>
    <t>Fédérations N-1</t>
  </si>
  <si>
    <t>Fédérations N</t>
  </si>
  <si>
    <t>Formation N-2</t>
  </si>
  <si>
    <t>Formation N-1</t>
  </si>
  <si>
    <t>Formation N</t>
  </si>
  <si>
    <t>Actif circulant N</t>
  </si>
  <si>
    <t>Charges de fonctionnement N</t>
  </si>
  <si>
    <t>Taux de couverture N</t>
  </si>
  <si>
    <t>Adhérents Compétiteurs</t>
  </si>
  <si>
    <t>Adhérents Loisirs</t>
  </si>
  <si>
    <t>Scolaires</t>
  </si>
  <si>
    <t>-7 ans</t>
  </si>
  <si>
    <t>7 à 14 ans</t>
  </si>
  <si>
    <t>15 à 17 ans</t>
  </si>
  <si>
    <t>Adultes &lt; 67 ans</t>
  </si>
  <si>
    <t>Séniors ≥ 67 ans</t>
  </si>
  <si>
    <t>Adultes</t>
  </si>
  <si>
    <t>Chapelain</t>
  </si>
  <si>
    <t>Non Chapelain</t>
  </si>
  <si>
    <r>
      <t xml:space="preserve">Les dossiers complétés seront retournés </t>
    </r>
    <r>
      <rPr>
        <b/>
        <sz val="11"/>
        <rFont val="Arial"/>
      </rPr>
      <t>pour le 13 octobre 2025</t>
    </r>
    <r>
      <rPr>
        <sz val="11"/>
        <rFont val="Arial"/>
      </rPr>
      <t xml:space="preserve"> </t>
    </r>
    <r>
      <rPr>
        <sz val="11"/>
        <color rgb="FF000000"/>
        <rFont val="Arial"/>
      </rPr>
      <t xml:space="preserve">aux </t>
    </r>
    <r>
      <rPr>
        <u/>
        <sz val="11"/>
        <color rgb="FF000000"/>
        <rFont val="Arial"/>
      </rPr>
      <t xml:space="preserve">deux </t>
    </r>
    <r>
      <rPr>
        <sz val="11"/>
        <color rgb="FF000000"/>
        <rFont val="Arial"/>
      </rPr>
      <t>adresses suivantes 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</si>
</sst>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0\ [$€-40C];[Red]\-#,##0.00\ [$€-40C]"/>
    <numFmt numFmtId="165" formatCode="\ * #,##0.00\ [$€]\ ;\-* #,##0.00\ [$€]\ ;\ * \-#\ [$€]\ ;@\ "/>
    <numFmt numFmtId="166" formatCode="#,##0.00&quot; €&quot;"/>
    <numFmt numFmtId="167" formatCode="mmm;@"/>
    <numFmt numFmtId="168" formatCode="#\ ##\ ##\ ##\ #0"/>
    <numFmt numFmtId="169" formatCode="\0#\ ##\ ##\ ##\ #0"/>
    <numFmt numFmtId="170" formatCode="[$-40C]d\ mmm\ yy"/>
    <numFmt numFmtId="171" formatCode="d\ mmm\ yy"/>
    <numFmt numFmtId="172" formatCode="dd/mm/yy"/>
    <numFmt numFmtId="173" formatCode="\ * #,##0.00&quot; € &quot;;\-* #,##0.00&quot; € &quot;;\ * \-#&quot; € &quot;;@\ "/>
    <numFmt numFmtId="174" formatCode="0.0&quot; h&quot;"/>
    <numFmt numFmtId="175" formatCode="#,##0\ ;\-#,##0\ "/>
    <numFmt numFmtId="176" formatCode="d\ mmmm\ yyyy;@"/>
  </numFmts>
  <fonts count="71">
    <font>
      <sz val="10"/>
      <name val="Arial"/>
      <family val="2"/>
    </font>
    <font>
      <b/>
      <i/>
      <u/>
      <sz val="10"/>
      <name val="Arial"/>
      <family val="2"/>
    </font>
    <font>
      <b/>
      <shadow/>
      <sz val="16"/>
      <name val="Arial"/>
      <family val="2"/>
    </font>
    <font>
      <b/>
      <sz val="12"/>
      <name val="Arial"/>
      <family val="2"/>
    </font>
    <font>
      <b/>
      <shadow/>
      <sz val="12"/>
      <name val="Arial"/>
      <family val="2"/>
    </font>
    <font>
      <sz val="11"/>
      <name val="Arial"/>
    </font>
    <font>
      <i/>
      <sz val="11"/>
      <name val="Arial"/>
    </font>
    <font>
      <sz val="12"/>
      <name val="Arial"/>
    </font>
    <font>
      <sz val="12"/>
      <name val="Arial"/>
      <family val="2"/>
    </font>
    <font>
      <b/>
      <i/>
      <sz val="16"/>
      <name val="Arial"/>
      <family val="2"/>
    </font>
    <font>
      <sz val="8"/>
      <color rgb="FFFFFFFF"/>
      <name val="Arial"/>
    </font>
    <font>
      <b/>
      <sz val="11"/>
      <name val="Arial"/>
    </font>
    <font>
      <sz val="11"/>
      <color rgb="FF000000"/>
      <name val="Arial"/>
    </font>
    <font>
      <u/>
      <sz val="11"/>
      <color rgb="FF000000"/>
      <name val="Arial"/>
    </font>
    <font>
      <u/>
      <sz val="12"/>
      <color rgb="FF3366FF"/>
      <name val="Arial"/>
    </font>
    <font>
      <sz val="12"/>
      <color rgb="FF000000"/>
      <name val="Arial"/>
    </font>
    <font>
      <u/>
      <sz val="10"/>
      <color rgb="FF0000FF"/>
      <name val="Arial"/>
    </font>
    <font>
      <b/>
      <u/>
      <sz val="12"/>
      <name val="Arial"/>
      <family val="2"/>
    </font>
    <font>
      <u/>
      <sz val="12"/>
      <color rgb="FF0000FF"/>
      <name val="Arial"/>
    </font>
    <font>
      <b/>
      <i/>
      <sz val="14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u/>
      <sz val="11"/>
      <color rgb="FF0000FF"/>
      <name val="Arial"/>
      <family val="2"/>
    </font>
    <font>
      <b/>
      <i/>
      <u/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u/>
      <sz val="10"/>
      <color rgb="FF0000FF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i/>
      <sz val="11"/>
      <color rgb="FFB80047"/>
      <name val="Arial"/>
      <family val="2"/>
    </font>
    <font>
      <i/>
      <sz val="10"/>
      <name val="Arial"/>
      <family val="2"/>
    </font>
    <font>
      <b/>
      <shadow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laska"/>
    </font>
    <font>
      <b/>
      <sz val="11"/>
      <name val="Alaska"/>
    </font>
    <font>
      <sz val="10"/>
      <color rgb="FF000080"/>
      <name val="Arial"/>
      <family val="2"/>
    </font>
    <font>
      <sz val="10"/>
      <color rgb="FF993366"/>
      <name val="Arial"/>
      <family val="2"/>
    </font>
    <font>
      <b/>
      <i/>
      <sz val="11"/>
      <color rgb="FF000080"/>
      <name val="Arial"/>
      <family val="2"/>
    </font>
    <font>
      <b/>
      <i/>
      <sz val="11"/>
      <color rgb="FF993366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i/>
      <sz val="18"/>
      <name val="Arial"/>
      <family val="2"/>
    </font>
    <font>
      <b/>
      <i/>
      <sz val="12"/>
      <color rgb="FF000080"/>
      <name val="Arial"/>
      <family val="2"/>
    </font>
    <font>
      <b/>
      <i/>
      <sz val="12"/>
      <color rgb="FF993366"/>
      <name val="Arial"/>
      <family val="2"/>
    </font>
    <font>
      <b/>
      <i/>
      <sz val="16"/>
      <color rgb="FF000080"/>
      <name val="Arial"/>
      <family val="2"/>
    </font>
    <font>
      <b/>
      <i/>
      <sz val="16"/>
      <color rgb="FF993366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i/>
      <sz val="9"/>
      <color rgb="FF0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i/>
      <sz val="8"/>
      <name val="Arial"/>
      <family val="2"/>
    </font>
    <font>
      <sz val="10"/>
      <name val="Mangal"/>
      <family val="2"/>
    </font>
    <font>
      <sz val="8"/>
      <name val="Arial"/>
    </font>
    <font>
      <b/>
      <sz val="12"/>
      <name val="Wingdings"/>
      <charset val="2"/>
    </font>
    <font>
      <b/>
      <sz val="12"/>
      <color rgb="FF0000FF"/>
      <name val="Arial"/>
      <family val="2"/>
    </font>
    <font>
      <sz val="14"/>
      <name val="Arial"/>
    </font>
    <font>
      <sz val="10"/>
      <color rgb="FF111111"/>
      <name val="Arial"/>
      <family val="2"/>
    </font>
    <font>
      <b/>
      <sz val="10"/>
      <color rgb="FF1111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FF66"/>
        <bgColor rgb="FFFFFF99"/>
      </patternFill>
    </fill>
  </fills>
  <borders count="48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rgb="FFC0C0C0"/>
      </bottom>
      <diagonal/>
    </border>
    <border>
      <left/>
      <right style="hair">
        <color auto="1"/>
      </right>
      <top style="dotted">
        <color rgb="FFC0C0C0"/>
      </top>
      <bottom style="dotted">
        <color rgb="FFC0C0C0"/>
      </bottom>
      <diagonal/>
    </border>
    <border>
      <left style="hair">
        <color auto="1"/>
      </left>
      <right/>
      <top/>
      <bottom style="dotted">
        <color rgb="FFC0C0C0"/>
      </bottom>
      <diagonal/>
    </border>
    <border>
      <left/>
      <right style="hair">
        <color auto="1"/>
      </right>
      <top/>
      <bottom style="dotted">
        <color rgb="FFC0C0C0"/>
      </bottom>
      <diagonal/>
    </border>
    <border>
      <left/>
      <right/>
      <top/>
      <bottom style="dotted">
        <color rgb="FFC0C0C0"/>
      </bottom>
      <diagonal/>
    </border>
    <border>
      <left/>
      <right/>
      <top style="dotted">
        <color rgb="FFC0C0C0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dotted">
        <color rgb="FFC0C0C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dotted">
        <color rgb="FFC0C0C0"/>
      </top>
      <bottom style="dotted">
        <color rgb="FFC0C0C0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 style="dotted">
        <color rgb="FFC0C0C0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</borders>
  <cellStyleXfs count="6">
    <xf numFmtId="0" fontId="0" fillId="0" borderId="0"/>
    <xf numFmtId="173" fontId="63" fillId="0" borderId="0" applyBorder="0" applyProtection="0"/>
    <xf numFmtId="0" fontId="16" fillId="0" borderId="0" applyBorder="0" applyProtection="0"/>
    <xf numFmtId="164" fontId="1" fillId="0" borderId="0" applyBorder="0" applyProtection="0"/>
    <xf numFmtId="165" fontId="70" fillId="0" borderId="0" applyBorder="0" applyProtection="0"/>
    <xf numFmtId="165" fontId="70" fillId="0" borderId="0" applyBorder="0" applyProtection="0"/>
  </cellStyleXfs>
  <cellXfs count="327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/>
    </xf>
    <xf numFmtId="0" fontId="5" fillId="0" borderId="8" xfId="0" applyFont="1" applyBorder="1"/>
    <xf numFmtId="14" fontId="6" fillId="4" borderId="9" xfId="0" applyNumberFormat="1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right"/>
    </xf>
    <xf numFmtId="0" fontId="0" fillId="0" borderId="9" xfId="0" applyBorder="1"/>
    <xf numFmtId="166" fontId="6" fillId="4" borderId="9" xfId="0" applyNumberFormat="1" applyFont="1" applyFill="1" applyBorder="1" applyAlignment="1" applyProtection="1">
      <alignment horizontal="left" vertical="center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right"/>
    </xf>
    <xf numFmtId="0" fontId="0" fillId="0" borderId="0" xfId="0" applyAlignment="1">
      <alignment horizontal="center"/>
    </xf>
    <xf numFmtId="0" fontId="9" fillId="4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10" fillId="0" borderId="0" xfId="0" applyFont="1" applyProtection="1">
      <protection hidden="1"/>
    </xf>
    <xf numFmtId="0" fontId="3" fillId="0" borderId="0" xfId="0" applyFont="1" applyAlignment="1">
      <alignment horizontal="right"/>
    </xf>
    <xf numFmtId="167" fontId="3" fillId="4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5" fillId="0" borderId="4" xfId="0" applyFont="1" applyBorder="1"/>
    <xf numFmtId="169" fontId="20" fillId="4" borderId="15" xfId="0" applyNumberFormat="1" applyFont="1" applyFill="1" applyBorder="1" applyAlignment="1" applyProtection="1">
      <alignment horizontal="left" vertical="center" wrapText="1"/>
      <protection locked="0"/>
    </xf>
    <xf numFmtId="168" fontId="21" fillId="0" borderId="16" xfId="0" applyNumberFormat="1" applyFont="1" applyBorder="1" applyAlignment="1">
      <alignment vertical="center" wrapText="1"/>
    </xf>
    <xf numFmtId="0" fontId="5" fillId="0" borderId="17" xfId="0" applyFont="1" applyBorder="1"/>
    <xf numFmtId="0" fontId="24" fillId="0" borderId="1" xfId="0" applyFont="1" applyBorder="1" applyAlignment="1">
      <alignment vertical="top" wrapText="1"/>
    </xf>
    <xf numFmtId="49" fontId="20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169" fontId="20" fillId="4" borderId="15" xfId="0" applyNumberFormat="1" applyFont="1" applyFill="1" applyBorder="1" applyAlignment="1" applyProtection="1">
      <alignment horizontal="left" vertical="center" wrapText="1" indent="2"/>
      <protection locked="0"/>
    </xf>
    <xf numFmtId="168" fontId="21" fillId="0" borderId="0" xfId="0" applyNumberFormat="1" applyFont="1" applyAlignment="1">
      <alignment horizontal="left" vertical="center" wrapText="1" indent="2"/>
    </xf>
    <xf numFmtId="169" fontId="20" fillId="4" borderId="14" xfId="0" applyNumberFormat="1" applyFont="1" applyFill="1" applyBorder="1" applyAlignment="1" applyProtection="1">
      <alignment horizontal="left" vertical="center" wrapText="1" indent="2"/>
      <protection locked="0"/>
    </xf>
    <xf numFmtId="0" fontId="24" fillId="0" borderId="4" xfId="0" applyFont="1" applyBorder="1" applyAlignment="1">
      <alignment vertical="top" wrapText="1"/>
    </xf>
    <xf numFmtId="49" fontId="20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15" xfId="0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0" xfId="0" applyAlignment="1">
      <alignment horizontal="left" vertical="center"/>
    </xf>
    <xf numFmtId="0" fontId="26" fillId="0" borderId="4" xfId="0" applyFont="1" applyBorder="1" applyAlignment="1">
      <alignment vertical="top" wrapText="1"/>
    </xf>
    <xf numFmtId="49" fontId="20" fillId="4" borderId="21" xfId="0" applyNumberFormat="1" applyFont="1" applyFill="1" applyBorder="1" applyAlignment="1" applyProtection="1">
      <alignment horizontal="left" vertical="center" wrapText="1" indent="2"/>
      <protection locked="0"/>
    </xf>
    <xf numFmtId="169" fontId="20" fillId="4" borderId="21" xfId="0" applyNumberFormat="1" applyFont="1" applyFill="1" applyBorder="1" applyAlignment="1" applyProtection="1">
      <alignment horizontal="left" vertical="center" wrapText="1" indent="2"/>
      <protection locked="0"/>
    </xf>
    <xf numFmtId="169" fontId="20" fillId="4" borderId="12" xfId="0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0" xfId="0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49" fontId="26" fillId="0" borderId="0" xfId="0" applyNumberFormat="1" applyFont="1" applyAlignment="1">
      <alignment horizontal="right" wrapText="1"/>
    </xf>
    <xf numFmtId="1" fontId="30" fillId="4" borderId="15" xfId="0" applyNumberFormat="1" applyFont="1" applyFill="1" applyBorder="1" applyAlignment="1" applyProtection="1">
      <alignment horizontal="center" vertical="center" wrapText="1"/>
      <protection locked="0"/>
    </xf>
    <xf numFmtId="1" fontId="21" fillId="4" borderId="15" xfId="0" applyNumberFormat="1" applyFont="1" applyFill="1" applyBorder="1" applyAlignment="1" applyProtection="1">
      <alignment horizontal="center" vertical="center" wrapText="1"/>
      <protection locked="0"/>
    </xf>
    <xf numFmtId="171" fontId="31" fillId="4" borderId="15" xfId="0" applyNumberFormat="1" applyFont="1" applyFill="1" applyBorder="1" applyAlignment="1" applyProtection="1">
      <alignment vertical="center" wrapText="1"/>
      <protection locked="0"/>
    </xf>
    <xf numFmtId="0" fontId="0" fillId="0" borderId="5" xfId="0" applyBorder="1"/>
    <xf numFmtId="0" fontId="26" fillId="0" borderId="0" xfId="0" applyFont="1"/>
    <xf numFmtId="49" fontId="21" fillId="4" borderId="15" xfId="0" applyNumberFormat="1" applyFont="1" applyFill="1" applyBorder="1" applyAlignment="1" applyProtection="1">
      <alignment horizontal="left" vertical="top" wrapText="1" indent="2"/>
      <protection locked="0"/>
    </xf>
    <xf numFmtId="0" fontId="0" fillId="0" borderId="6" xfId="0" applyBorder="1" applyAlignment="1">
      <alignment horizontal="center"/>
    </xf>
    <xf numFmtId="0" fontId="25" fillId="0" borderId="3" xfId="0" applyFont="1" applyBorder="1"/>
    <xf numFmtId="0" fontId="17" fillId="0" borderId="0" xfId="0" applyFont="1" applyAlignment="1">
      <alignment horizontal="left" vertical="top"/>
    </xf>
    <xf numFmtId="0" fontId="33" fillId="0" borderId="0" xfId="0" applyFont="1" applyAlignment="1">
      <alignment horizontal="center"/>
    </xf>
    <xf numFmtId="0" fontId="0" fillId="0" borderId="0" xfId="0" applyAlignment="1">
      <alignment horizontal="left" vertical="center" indent="4"/>
    </xf>
    <xf numFmtId="0" fontId="35" fillId="2" borderId="0" xfId="0" applyFont="1" applyFill="1" applyAlignment="1">
      <alignment vertical="center"/>
    </xf>
    <xf numFmtId="0" fontId="37" fillId="0" borderId="24" xfId="0" applyFont="1" applyBorder="1" applyAlignment="1">
      <alignment horizontal="center" vertical="top" wrapText="1"/>
    </xf>
    <xf numFmtId="0" fontId="37" fillId="0" borderId="27" xfId="0" applyFont="1" applyBorder="1" applyAlignment="1">
      <alignment horizontal="center" wrapText="1"/>
    </xf>
    <xf numFmtId="0" fontId="37" fillId="0" borderId="30" xfId="0" applyFont="1" applyBorder="1" applyAlignment="1">
      <alignment horizontal="center" wrapText="1"/>
    </xf>
    <xf numFmtId="0" fontId="40" fillId="0" borderId="31" xfId="0" applyFont="1" applyBorder="1" applyAlignment="1">
      <alignment horizontal="center" wrapText="1"/>
    </xf>
    <xf numFmtId="0" fontId="40" fillId="0" borderId="32" xfId="0" applyFont="1" applyBorder="1" applyAlignment="1">
      <alignment horizontal="center" wrapText="1"/>
    </xf>
    <xf numFmtId="0" fontId="40" fillId="0" borderId="17" xfId="0" applyFont="1" applyBorder="1" applyAlignment="1">
      <alignment horizontal="center" wrapText="1"/>
    </xf>
    <xf numFmtId="0" fontId="40" fillId="0" borderId="33" xfId="0" applyFont="1" applyBorder="1" applyAlignment="1">
      <alignment horizontal="center" wrapText="1"/>
    </xf>
    <xf numFmtId="0" fontId="40" fillId="0" borderId="34" xfId="0" applyFont="1" applyBorder="1" applyAlignment="1">
      <alignment horizontal="center" wrapText="1"/>
    </xf>
    <xf numFmtId="0" fontId="40" fillId="0" borderId="35" xfId="0" applyFont="1" applyBorder="1" applyAlignment="1">
      <alignment horizontal="center" wrapText="1"/>
    </xf>
    <xf numFmtId="0" fontId="40" fillId="0" borderId="36" xfId="0" applyFont="1" applyBorder="1" applyAlignment="1">
      <alignment horizontal="center" wrapText="1"/>
    </xf>
    <xf numFmtId="1" fontId="4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>
      <alignment horizontal="center" wrapText="1"/>
    </xf>
    <xf numFmtId="1" fontId="42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4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8" xfId="0" applyFont="1" applyFill="1" applyBorder="1" applyAlignment="1">
      <alignment horizontal="center" vertical="center" wrapText="1"/>
    </xf>
    <xf numFmtId="0" fontId="44" fillId="5" borderId="10" xfId="0" applyFont="1" applyFill="1" applyBorder="1" applyAlignment="1">
      <alignment horizontal="center" vertical="center" wrapText="1"/>
    </xf>
    <xf numFmtId="0" fontId="43" fillId="5" borderId="9" xfId="0" applyFont="1" applyFill="1" applyBorder="1" applyAlignment="1">
      <alignment horizontal="center" vertical="center" wrapText="1"/>
    </xf>
    <xf numFmtId="0" fontId="44" fillId="5" borderId="38" xfId="0" applyFont="1" applyFill="1" applyBorder="1" applyAlignment="1">
      <alignment horizontal="center" vertical="center" wrapText="1"/>
    </xf>
    <xf numFmtId="172" fontId="0" fillId="0" borderId="0" xfId="0" applyNumberFormat="1"/>
    <xf numFmtId="0" fontId="0" fillId="2" borderId="0" xfId="0" applyFill="1"/>
    <xf numFmtId="0" fontId="43" fillId="5" borderId="17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48" fillId="5" borderId="17" xfId="0" applyFont="1" applyFill="1" applyBorder="1" applyAlignment="1">
      <alignment horizontal="right" vertical="center"/>
    </xf>
    <xf numFmtId="0" fontId="45" fillId="5" borderId="6" xfId="0" applyFont="1" applyFill="1" applyBorder="1" applyAlignment="1">
      <alignment horizontal="center" vertical="center"/>
    </xf>
    <xf numFmtId="0" fontId="48" fillId="5" borderId="18" xfId="0" applyFont="1" applyFill="1" applyBorder="1" applyAlignment="1">
      <alignment horizontal="left" vertical="center"/>
    </xf>
    <xf numFmtId="0" fontId="49" fillId="5" borderId="6" xfId="0" applyFont="1" applyFill="1" applyBorder="1" applyAlignment="1">
      <alignment horizontal="right" vertical="center"/>
    </xf>
    <xf numFmtId="0" fontId="49" fillId="5" borderId="6" xfId="0" applyFont="1" applyFill="1" applyBorder="1" applyAlignment="1">
      <alignment horizontal="center" vertical="center"/>
    </xf>
    <xf numFmtId="0" fontId="49" fillId="5" borderId="18" xfId="0" applyFont="1" applyFill="1" applyBorder="1" applyAlignment="1">
      <alignment horizontal="left" vertical="center"/>
    </xf>
    <xf numFmtId="0" fontId="50" fillId="5" borderId="6" xfId="0" applyFont="1" applyFill="1" applyBorder="1" applyAlignment="1">
      <alignment horizontal="right" vertical="center"/>
    </xf>
    <xf numFmtId="0" fontId="9" fillId="5" borderId="6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left" vertical="center"/>
    </xf>
    <xf numFmtId="0" fontId="51" fillId="5" borderId="9" xfId="0" applyFont="1" applyFill="1" applyBorder="1" applyAlignment="1">
      <alignment horizontal="right" vertical="center"/>
    </xf>
    <xf numFmtId="0" fontId="51" fillId="5" borderId="6" xfId="0" applyFont="1" applyFill="1" applyBorder="1" applyAlignment="1">
      <alignment horizontal="center" vertical="center"/>
    </xf>
    <xf numFmtId="0" fontId="51" fillId="5" borderId="40" xfId="0" applyFont="1" applyFill="1" applyBorder="1" applyAlignment="1">
      <alignment horizontal="left" vertical="center"/>
    </xf>
    <xf numFmtId="0" fontId="28" fillId="2" borderId="27" xfId="0" applyFont="1" applyFill="1" applyBorder="1"/>
    <xf numFmtId="0" fontId="3" fillId="0" borderId="0" xfId="0" applyFont="1" applyAlignment="1">
      <alignment vertical="center"/>
    </xf>
    <xf numFmtId="0" fontId="0" fillId="6" borderId="4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56" fillId="0" borderId="7" xfId="0" applyFont="1" applyBorder="1" applyAlignment="1">
      <alignment horizontal="left" indent="4"/>
    </xf>
    <xf numFmtId="165" fontId="57" fillId="4" borderId="7" xfId="4" applyFont="1" applyFill="1" applyBorder="1" applyAlignment="1" applyProtection="1">
      <alignment horizontal="right" vertical="center"/>
      <protection locked="0"/>
    </xf>
    <xf numFmtId="0" fontId="56" fillId="3" borderId="7" xfId="0" applyFont="1" applyFill="1" applyBorder="1" applyAlignment="1">
      <alignment horizontal="left" indent="2"/>
    </xf>
    <xf numFmtId="165" fontId="56" fillId="3" borderId="7" xfId="5" applyFont="1" applyFill="1" applyBorder="1" applyAlignment="1" applyProtection="1">
      <alignment horizontal="right" vertical="center"/>
    </xf>
    <xf numFmtId="0" fontId="57" fillId="0" borderId="32" xfId="0" applyFont="1" applyBorder="1" applyAlignment="1">
      <alignment horizontal="left" indent="4"/>
    </xf>
    <xf numFmtId="165" fontId="57" fillId="4" borderId="7" xfId="5" applyFont="1" applyFill="1" applyBorder="1" applyAlignment="1" applyProtection="1">
      <alignment horizontal="right" vertical="center"/>
      <protection locked="0"/>
    </xf>
    <xf numFmtId="0" fontId="57" fillId="0" borderId="20" xfId="0" applyFont="1" applyBorder="1" applyAlignment="1">
      <alignment horizontal="left" indent="4"/>
    </xf>
    <xf numFmtId="165" fontId="57" fillId="4" borderId="47" xfId="5" applyFont="1" applyFill="1" applyBorder="1" applyAlignment="1" applyProtection="1">
      <alignment horizontal="right" vertical="center"/>
      <protection locked="0"/>
    </xf>
    <xf numFmtId="0" fontId="57" fillId="0" borderId="31" xfId="0" applyFont="1" applyBorder="1" applyAlignment="1" applyProtection="1">
      <alignment horizontal="left" indent="4"/>
      <protection locked="0"/>
    </xf>
    <xf numFmtId="165" fontId="57" fillId="0" borderId="31" xfId="5" applyFont="1" applyBorder="1" applyAlignment="1" applyProtection="1">
      <alignment horizontal="right" vertical="center"/>
      <protection locked="0"/>
    </xf>
    <xf numFmtId="0" fontId="58" fillId="6" borderId="7" xfId="0" applyFont="1" applyFill="1" applyBorder="1" applyAlignment="1">
      <alignment horizontal="center" vertical="center"/>
    </xf>
    <xf numFmtId="165" fontId="59" fillId="4" borderId="7" xfId="5" applyFont="1" applyFill="1" applyBorder="1" applyAlignment="1" applyProtection="1">
      <alignment horizontal="right" vertical="center"/>
      <protection locked="0"/>
    </xf>
    <xf numFmtId="0" fontId="58" fillId="0" borderId="0" xfId="0" applyFont="1" applyAlignment="1">
      <alignment vertical="center"/>
    </xf>
    <xf numFmtId="165" fontId="60" fillId="0" borderId="0" xfId="5" applyFont="1" applyBorder="1" applyAlignment="1" applyProtection="1">
      <alignment horizontal="right" vertical="center"/>
    </xf>
    <xf numFmtId="165" fontId="60" fillId="7" borderId="7" xfId="5" applyFont="1" applyFill="1" applyBorder="1" applyAlignment="1" applyProtection="1">
      <alignment horizontal="right" vertical="center"/>
    </xf>
    <xf numFmtId="0" fontId="61" fillId="0" borderId="7" xfId="0" applyFont="1" applyBorder="1" applyAlignment="1" applyProtection="1">
      <alignment vertical="center"/>
      <protection locked="0"/>
    </xf>
    <xf numFmtId="0" fontId="61" fillId="0" borderId="0" xfId="0" applyFont="1" applyAlignment="1">
      <alignment vertical="center"/>
    </xf>
    <xf numFmtId="0" fontId="0" fillId="0" borderId="4" xfId="0" applyBorder="1"/>
    <xf numFmtId="0" fontId="0" fillId="2" borderId="6" xfId="0" applyFill="1" applyBorder="1" applyAlignment="1">
      <alignment horizontal="center"/>
    </xf>
    <xf numFmtId="0" fontId="28" fillId="0" borderId="18" xfId="0" applyFont="1" applyBorder="1" applyAlignment="1">
      <alignment horizontal="right"/>
    </xf>
    <xf numFmtId="0" fontId="0" fillId="2" borderId="1" xfId="0" applyFill="1" applyBorder="1"/>
    <xf numFmtId="0" fontId="53" fillId="2" borderId="0" xfId="0" applyFont="1" applyFill="1"/>
    <xf numFmtId="0" fontId="45" fillId="6" borderId="32" xfId="0" applyFont="1" applyFill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37" fillId="2" borderId="6" xfId="0" applyFont="1" applyFill="1" applyBorder="1" applyAlignment="1">
      <alignment vertical="center"/>
    </xf>
    <xf numFmtId="0" fontId="62" fillId="6" borderId="31" xfId="0" applyFont="1" applyFill="1" applyBorder="1" applyAlignment="1">
      <alignment horizontal="center" vertical="center"/>
    </xf>
    <xf numFmtId="0" fontId="62" fillId="6" borderId="18" xfId="0" applyFont="1" applyFill="1" applyBorder="1" applyAlignment="1">
      <alignment horizontal="center" vertical="center"/>
    </xf>
    <xf numFmtId="173" fontId="37" fillId="8" borderId="8" xfId="1" applyFont="1" applyFill="1" applyBorder="1" applyAlignment="1" applyProtection="1">
      <alignment horizontal="center" vertical="center"/>
    </xf>
    <xf numFmtId="0" fontId="37" fillId="6" borderId="10" xfId="0" applyFont="1" applyFill="1" applyBorder="1" applyAlignment="1">
      <alignment vertical="center"/>
    </xf>
    <xf numFmtId="174" fontId="53" fillId="5" borderId="7" xfId="5" applyNumberFormat="1" applyFont="1" applyFill="1" applyBorder="1" applyProtection="1"/>
    <xf numFmtId="165" fontId="53" fillId="5" borderId="10" xfId="5" applyFont="1" applyFill="1" applyBorder="1" applyProtection="1"/>
    <xf numFmtId="0" fontId="37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165" fontId="52" fillId="2" borderId="6" xfId="5" applyFont="1" applyFill="1" applyBorder="1" applyProtection="1"/>
    <xf numFmtId="173" fontId="52" fillId="2" borderId="6" xfId="0" applyNumberFormat="1" applyFont="1" applyFill="1" applyBorder="1"/>
    <xf numFmtId="0" fontId="62" fillId="6" borderId="4" xfId="0" applyFont="1" applyFill="1" applyBorder="1"/>
    <xf numFmtId="0" fontId="62" fillId="6" borderId="5" xfId="0" applyFont="1" applyFill="1" applyBorder="1"/>
    <xf numFmtId="0" fontId="62" fillId="6" borderId="20" xfId="0" applyFont="1" applyFill="1" applyBorder="1" applyAlignment="1">
      <alignment horizontal="center"/>
    </xf>
    <xf numFmtId="0" fontId="62" fillId="6" borderId="0" xfId="0" applyFont="1" applyFill="1" applyAlignment="1">
      <alignment horizontal="center"/>
    </xf>
    <xf numFmtId="0" fontId="62" fillId="6" borderId="4" xfId="0" applyFont="1" applyFill="1" applyBorder="1" applyAlignment="1">
      <alignment horizontal="center"/>
    </xf>
    <xf numFmtId="0" fontId="62" fillId="6" borderId="31" xfId="0" applyFont="1" applyFill="1" applyBorder="1" applyAlignment="1">
      <alignment horizontal="center"/>
    </xf>
    <xf numFmtId="0" fontId="62" fillId="6" borderId="18" xfId="0" applyFont="1" applyFill="1" applyBorder="1" applyAlignment="1">
      <alignment horizontal="center"/>
    </xf>
    <xf numFmtId="0" fontId="62" fillId="6" borderId="17" xfId="0" applyFont="1" applyFill="1" applyBorder="1" applyAlignment="1">
      <alignment horizontal="center"/>
    </xf>
    <xf numFmtId="14" fontId="64" fillId="7" borderId="7" xfId="0" applyNumberFormat="1" applyFont="1" applyFill="1" applyBorder="1"/>
    <xf numFmtId="0" fontId="64" fillId="7" borderId="7" xfId="0" applyFont="1" applyFill="1" applyBorder="1"/>
    <xf numFmtId="174" fontId="62" fillId="7" borderId="7" xfId="0" applyNumberFormat="1" applyFont="1" applyFill="1" applyBorder="1" applyAlignment="1">
      <alignment horizontal="center"/>
    </xf>
    <xf numFmtId="175" fontId="62" fillId="7" borderId="7" xfId="5" applyNumberFormat="1" applyFont="1" applyFill="1" applyBorder="1" applyAlignment="1" applyProtection="1">
      <alignment horizontal="center"/>
    </xf>
    <xf numFmtId="174" fontId="62" fillId="7" borderId="10" xfId="0" applyNumberFormat="1" applyFont="1" applyFill="1" applyBorder="1" applyAlignment="1">
      <alignment horizontal="center"/>
    </xf>
    <xf numFmtId="173" fontId="62" fillId="7" borderId="20" xfId="0" applyNumberFormat="1" applyFont="1" applyFill="1" applyBorder="1"/>
    <xf numFmtId="14" fontId="28" fillId="4" borderId="31" xfId="0" applyNumberFormat="1" applyFont="1" applyFill="1" applyBorder="1" applyProtection="1">
      <protection locked="0"/>
    </xf>
    <xf numFmtId="0" fontId="28" fillId="4" borderId="31" xfId="0" applyFont="1" applyFill="1" applyBorder="1" applyAlignment="1" applyProtection="1">
      <alignment wrapText="1"/>
      <protection locked="0"/>
    </xf>
    <xf numFmtId="174" fontId="62" fillId="4" borderId="32" xfId="0" applyNumberFormat="1" applyFont="1" applyFill="1" applyBorder="1" applyAlignment="1" applyProtection="1">
      <alignment horizontal="center"/>
      <protection locked="0"/>
    </xf>
    <xf numFmtId="175" fontId="62" fillId="4" borderId="32" xfId="5" applyNumberFormat="1" applyFont="1" applyFill="1" applyBorder="1" applyAlignment="1" applyProtection="1">
      <alignment horizontal="center"/>
      <protection locked="0"/>
    </xf>
    <xf numFmtId="174" fontId="62" fillId="5" borderId="3" xfId="0" applyNumberFormat="1" applyFont="1" applyFill="1" applyBorder="1" applyAlignment="1">
      <alignment horizontal="center"/>
    </xf>
    <xf numFmtId="174" fontId="62" fillId="5" borderId="32" xfId="0" applyNumberFormat="1" applyFont="1" applyFill="1" applyBorder="1" applyAlignment="1">
      <alignment horizontal="center"/>
    </xf>
    <xf numFmtId="173" fontId="28" fillId="5" borderId="32" xfId="0" applyNumberFormat="1" applyFont="1" applyFill="1" applyBorder="1"/>
    <xf numFmtId="174" fontId="62" fillId="5" borderId="10" xfId="0" applyNumberFormat="1" applyFont="1" applyFill="1" applyBorder="1" applyAlignment="1">
      <alignment horizontal="center"/>
    </xf>
    <xf numFmtId="174" fontId="62" fillId="5" borderId="7" xfId="0" applyNumberFormat="1" applyFont="1" applyFill="1" applyBorder="1" applyAlignment="1">
      <alignment horizontal="center"/>
    </xf>
    <xf numFmtId="173" fontId="28" fillId="5" borderId="7" xfId="0" applyNumberFormat="1" applyFont="1" applyFill="1" applyBorder="1"/>
    <xf numFmtId="14" fontId="28" fillId="4" borderId="7" xfId="0" applyNumberFormat="1" applyFont="1" applyFill="1" applyBorder="1" applyProtection="1">
      <protection locked="0"/>
    </xf>
    <xf numFmtId="0" fontId="28" fillId="4" borderId="7" xfId="0" applyFont="1" applyFill="1" applyBorder="1" applyProtection="1">
      <protection locked="0"/>
    </xf>
    <xf numFmtId="174" fontId="62" fillId="4" borderId="7" xfId="0" applyNumberFormat="1" applyFont="1" applyFill="1" applyBorder="1" applyAlignment="1" applyProtection="1">
      <alignment horizontal="center"/>
      <protection locked="0"/>
    </xf>
    <xf numFmtId="175" fontId="62" fillId="4" borderId="7" xfId="5" applyNumberFormat="1" applyFont="1" applyFill="1" applyBorder="1" applyAlignment="1" applyProtection="1">
      <alignment horizontal="center"/>
      <protection locked="0"/>
    </xf>
    <xf numFmtId="0" fontId="54" fillId="2" borderId="0" xfId="0" applyFont="1" applyFill="1"/>
    <xf numFmtId="0" fontId="0" fillId="2" borderId="6" xfId="0" applyFill="1" applyBorder="1"/>
    <xf numFmtId="0" fontId="0" fillId="2" borderId="18" xfId="0" applyFill="1" applyBorder="1"/>
    <xf numFmtId="49" fontId="21" fillId="4" borderId="15" xfId="0" applyNumberFormat="1" applyFont="1" applyFill="1" applyBorder="1" applyAlignment="1" applyProtection="1">
      <alignment horizontal="left" vertical="center" wrapText="1" indent="2"/>
      <protection locked="0"/>
    </xf>
    <xf numFmtId="166" fontId="0" fillId="5" borderId="0" xfId="0" applyNumberFormat="1" applyFill="1" applyAlignment="1">
      <alignment horizontal="right" vertical="center" wrapText="1" indent="2"/>
    </xf>
    <xf numFmtId="166" fontId="0" fillId="4" borderId="15" xfId="0" applyNumberFormat="1" applyFill="1" applyBorder="1" applyAlignment="1" applyProtection="1">
      <alignment horizontal="right" vertical="center" wrapText="1" indent="2"/>
      <protection locked="0"/>
    </xf>
    <xf numFmtId="0" fontId="26" fillId="0" borderId="0" xfId="0" applyFont="1" applyAlignment="1">
      <alignment vertical="center"/>
    </xf>
    <xf numFmtId="0" fontId="6" fillId="4" borderId="0" xfId="0" applyFont="1" applyFill="1" applyAlignment="1" applyProtection="1">
      <alignment horizontal="center"/>
      <protection locked="0"/>
    </xf>
    <xf numFmtId="0" fontId="62" fillId="0" borderId="0" xfId="0" applyFont="1" applyAlignment="1">
      <alignment horizontal="left" vertical="top" wrapText="1"/>
    </xf>
    <xf numFmtId="0" fontId="62" fillId="0" borderId="6" xfId="0" applyFont="1" applyBorder="1" applyAlignment="1">
      <alignment horizontal="left"/>
    </xf>
    <xf numFmtId="0" fontId="0" fillId="0" borderId="6" xfId="0" applyBorder="1"/>
    <xf numFmtId="0" fontId="67" fillId="0" borderId="0" xfId="0" applyFont="1" applyAlignment="1">
      <alignment horizontal="center" vertical="center"/>
    </xf>
    <xf numFmtId="0" fontId="68" fillId="6" borderId="0" xfId="0" applyFont="1" applyFill="1" applyAlignment="1">
      <alignment horizontal="center" vertical="center"/>
    </xf>
    <xf numFmtId="0" fontId="68" fillId="6" borderId="31" xfId="0" applyFont="1" applyFill="1" applyBorder="1" applyAlignment="1">
      <alignment horizontal="center" textRotation="47"/>
    </xf>
    <xf numFmtId="0" fontId="68" fillId="6" borderId="31" xfId="0" applyFont="1" applyFill="1" applyBorder="1" applyAlignment="1">
      <alignment horizontal="center" vertical="center" textRotation="47"/>
    </xf>
    <xf numFmtId="0" fontId="68" fillId="0" borderId="0" xfId="0" applyFont="1" applyAlignment="1">
      <alignment horizontal="center"/>
    </xf>
    <xf numFmtId="0" fontId="0" fillId="5" borderId="7" xfId="0" applyFill="1" applyBorder="1"/>
    <xf numFmtId="1" fontId="0" fillId="5" borderId="7" xfId="0" applyNumberFormat="1" applyFill="1" applyBorder="1" applyAlignment="1">
      <alignment horizontal="center"/>
    </xf>
    <xf numFmtId="0" fontId="68" fillId="0" borderId="0" xfId="0" applyFont="1"/>
    <xf numFmtId="0" fontId="68" fillId="6" borderId="5" xfId="0" applyFont="1" applyFill="1" applyBorder="1" applyAlignment="1">
      <alignment horizontal="center"/>
    </xf>
    <xf numFmtId="0" fontId="68" fillId="6" borderId="4" xfId="0" applyFont="1" applyFill="1" applyBorder="1" applyAlignment="1">
      <alignment horizontal="center"/>
    </xf>
    <xf numFmtId="0" fontId="68" fillId="6" borderId="0" xfId="0" applyFont="1" applyFill="1" applyAlignment="1">
      <alignment horizontal="center"/>
    </xf>
    <xf numFmtId="0" fontId="68" fillId="6" borderId="3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8" fillId="0" borderId="6" xfId="0" applyFont="1" applyBorder="1" applyAlignment="1">
      <alignment horizontal="left"/>
    </xf>
    <xf numFmtId="0" fontId="27" fillId="4" borderId="18" xfId="2" applyFont="1" applyFill="1" applyBorder="1" applyProtection="1">
      <protection locked="0"/>
    </xf>
    <xf numFmtId="0" fontId="26" fillId="0" borderId="20" xfId="0" applyFont="1" applyBorder="1" applyAlignment="1">
      <alignment horizontal="left" vertical="center" wrapText="1"/>
    </xf>
    <xf numFmtId="49" fontId="20" fillId="4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4" borderId="18" xfId="2" applyFont="1" applyFill="1" applyBorder="1" applyProtection="1">
      <protection locked="0"/>
    </xf>
    <xf numFmtId="0" fontId="0" fillId="0" borderId="9" xfId="0" applyBorder="1" applyAlignment="1">
      <alignment horizontal="center" vertical="top" wrapText="1"/>
    </xf>
    <xf numFmtId="49" fontId="20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0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23" fillId="4" borderId="18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17" fillId="3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49" fontId="20" fillId="4" borderId="11" xfId="0" applyNumberFormat="1" applyFont="1" applyFill="1" applyBorder="1" applyAlignment="1" applyProtection="1">
      <alignment horizontal="left" vertical="center" wrapText="1"/>
      <protection locked="0"/>
    </xf>
    <xf numFmtId="168" fontId="20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20" fillId="4" borderId="14" xfId="0" applyNumberFormat="1" applyFont="1" applyFill="1" applyBorder="1" applyAlignment="1" applyProtection="1">
      <alignment horizontal="center" vertical="center" wrapText="1"/>
      <protection locked="0"/>
    </xf>
    <xf numFmtId="169" fontId="20" fillId="4" borderId="12" xfId="0" applyNumberFormat="1" applyFont="1" applyFill="1" applyBorder="1" applyAlignment="1" applyProtection="1">
      <alignment horizontal="left" vertical="center" wrapText="1"/>
      <protection locked="0"/>
    </xf>
    <xf numFmtId="168" fontId="22" fillId="4" borderId="12" xfId="2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2" applyFont="1" applyBorder="1" applyAlignment="1" applyProtection="1">
      <alignment horizontal="center" vertical="center" wrapText="1"/>
    </xf>
    <xf numFmtId="168" fontId="19" fillId="4" borderId="11" xfId="0" applyNumberFormat="1" applyFont="1" applyFill="1" applyBorder="1" applyAlignment="1" applyProtection="1">
      <alignment horizontal="left" vertical="center" wrapText="1"/>
      <protection locked="0"/>
    </xf>
    <xf numFmtId="168" fontId="19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2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0" xfId="0" applyFont="1" applyAlignment="1" applyProtection="1">
      <alignment horizontal="left"/>
      <protection locked="0"/>
    </xf>
    <xf numFmtId="0" fontId="25" fillId="0" borderId="0" xfId="0" applyFont="1"/>
    <xf numFmtId="0" fontId="0" fillId="0" borderId="0" xfId="0"/>
    <xf numFmtId="49" fontId="21" fillId="4" borderId="15" xfId="0" applyNumberFormat="1" applyFont="1" applyFill="1" applyBorder="1" applyAlignment="1" applyProtection="1">
      <alignment horizontal="left" vertical="top" wrapText="1" indent="2"/>
      <protection locked="0"/>
    </xf>
    <xf numFmtId="0" fontId="0" fillId="0" borderId="6" xfId="0" applyBorder="1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/>
    <xf numFmtId="0" fontId="0" fillId="4" borderId="22" xfId="0" applyFill="1" applyBorder="1" applyAlignment="1" applyProtection="1">
      <alignment horizontal="left" vertical="top" wrapText="1"/>
      <protection locked="0"/>
    </xf>
    <xf numFmtId="0" fontId="17" fillId="3" borderId="0" xfId="0" applyFont="1" applyFill="1" applyAlignment="1">
      <alignment horizontal="lef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1" fontId="30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>
      <alignment horizontal="center" vertical="center" wrapText="1"/>
    </xf>
    <xf numFmtId="170" fontId="21" fillId="4" borderId="15" xfId="0" applyNumberFormat="1" applyFont="1" applyFill="1" applyBorder="1" applyAlignment="1" applyProtection="1">
      <alignment horizontal="center" vertical="center" wrapText="1"/>
      <protection locked="0"/>
    </xf>
    <xf numFmtId="171" fontId="21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30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21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49" fontId="29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21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25" fillId="0" borderId="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0" fontId="3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32" fillId="3" borderId="0" xfId="0" applyFont="1" applyFill="1" applyAlignment="1">
      <alignment horizontal="left"/>
    </xf>
    <xf numFmtId="0" fontId="25" fillId="0" borderId="5" xfId="0" applyFont="1" applyBorder="1" applyAlignment="1">
      <alignment horizontal="center"/>
    </xf>
    <xf numFmtId="0" fontId="32" fillId="3" borderId="0" xfId="0" applyFont="1" applyFill="1" applyAlignment="1">
      <alignment horizontal="left" wrapText="1"/>
    </xf>
    <xf numFmtId="0" fontId="17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37" fillId="2" borderId="42" xfId="0" applyFont="1" applyFill="1" applyBorder="1" applyAlignment="1">
      <alignment horizontal="left" vertical="center"/>
    </xf>
    <xf numFmtId="0" fontId="52" fillId="2" borderId="42" xfId="0" applyFont="1" applyFill="1" applyBorder="1" applyAlignment="1">
      <alignment horizontal="left"/>
    </xf>
    <xf numFmtId="0" fontId="54" fillId="2" borderId="29" xfId="0" applyFont="1" applyFill="1" applyBorder="1" applyAlignment="1">
      <alignment horizontal="left"/>
    </xf>
    <xf numFmtId="0" fontId="54" fillId="2" borderId="43" xfId="0" applyFont="1" applyFill="1" applyBorder="1" applyAlignment="1">
      <alignment horizontal="left"/>
    </xf>
    <xf numFmtId="0" fontId="55" fillId="2" borderId="44" xfId="0" applyFont="1" applyFill="1" applyBorder="1" applyAlignment="1">
      <alignment horizontal="left"/>
    </xf>
    <xf numFmtId="0" fontId="3" fillId="0" borderId="37" xfId="0" applyFont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wrapText="1"/>
    </xf>
    <xf numFmtId="0" fontId="19" fillId="5" borderId="6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center" wrapText="1"/>
    </xf>
    <xf numFmtId="0" fontId="47" fillId="5" borderId="6" xfId="0" applyFont="1" applyFill="1" applyBorder="1" applyAlignment="1">
      <alignment horizontal="center" vertical="center"/>
    </xf>
    <xf numFmtId="0" fontId="25" fillId="0" borderId="39" xfId="0" applyFont="1" applyBorder="1" applyAlignment="1">
      <alignment horizontal="center" wrapText="1"/>
    </xf>
    <xf numFmtId="0" fontId="25" fillId="0" borderId="37" xfId="0" applyFont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45" fillId="5" borderId="7" xfId="0" applyFont="1" applyFill="1" applyBorder="1" applyAlignment="1">
      <alignment horizontal="center" vertical="center" wrapText="1"/>
    </xf>
    <xf numFmtId="0" fontId="45" fillId="5" borderId="38" xfId="0" applyFont="1" applyFill="1" applyBorder="1" applyAlignment="1">
      <alignment horizontal="center" vertical="center" wrapText="1"/>
    </xf>
    <xf numFmtId="0" fontId="45" fillId="0" borderId="7" xfId="0" applyFont="1" applyBorder="1" applyAlignment="1">
      <alignment horizontal="center" wrapText="1"/>
    </xf>
    <xf numFmtId="0" fontId="46" fillId="5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39" xfId="0" applyFont="1" applyBorder="1" applyAlignment="1">
      <alignment horizontal="center" wrapText="1"/>
    </xf>
    <xf numFmtId="0" fontId="46" fillId="5" borderId="6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9" fillId="0" borderId="20" xfId="0" applyFont="1" applyBorder="1" applyAlignment="1">
      <alignment horizontal="center" wrapText="1"/>
    </xf>
    <xf numFmtId="0" fontId="39" fillId="0" borderId="28" xfId="0" applyFont="1" applyBorder="1" applyAlignment="1">
      <alignment horizontal="center" wrapText="1"/>
    </xf>
    <xf numFmtId="0" fontId="39" fillId="0" borderId="29" xfId="0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0" fontId="25" fillId="6" borderId="3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3" fillId="2" borderId="5" xfId="0" applyFont="1" applyFill="1" applyBorder="1" applyAlignment="1">
      <alignment horizontal="center"/>
    </xf>
    <xf numFmtId="0" fontId="45" fillId="6" borderId="32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right" vertical="center"/>
    </xf>
    <xf numFmtId="0" fontId="37" fillId="6" borderId="7" xfId="0" applyFont="1" applyFill="1" applyBorder="1" applyAlignment="1">
      <alignment horizontal="right" vertical="center"/>
    </xf>
    <xf numFmtId="0" fontId="37" fillId="0" borderId="20" xfId="0" applyFont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 wrapText="1"/>
    </xf>
    <xf numFmtId="0" fontId="45" fillId="6" borderId="20" xfId="0" applyFont="1" applyFill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26" fillId="4" borderId="0" xfId="0" applyFont="1" applyFill="1" applyAlignment="1" applyProtection="1">
      <alignment horizontal="center" vertical="top"/>
      <protection locked="0"/>
    </xf>
    <xf numFmtId="0" fontId="62" fillId="0" borderId="0" xfId="0" applyFont="1" applyAlignment="1">
      <alignment horizontal="left" vertical="top" wrapText="1"/>
    </xf>
    <xf numFmtId="166" fontId="21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18" fillId="0" borderId="0" xfId="2" applyFont="1" applyBorder="1" applyAlignment="1" applyProtection="1">
      <alignment horizontal="center" vertical="center"/>
    </xf>
    <xf numFmtId="0" fontId="26" fillId="0" borderId="0" xfId="0" applyFont="1" applyAlignment="1">
      <alignment horizontal="left" vertical="top" wrapText="1"/>
    </xf>
    <xf numFmtId="0" fontId="26" fillId="0" borderId="0" xfId="0" applyFont="1" applyAlignment="1">
      <alignment horizontal="right" vertical="center"/>
    </xf>
    <xf numFmtId="176" fontId="21" fillId="4" borderId="15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left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68" fillId="6" borderId="5" xfId="0" applyFont="1" applyFill="1" applyBorder="1" applyAlignment="1">
      <alignment horizontal="center"/>
    </xf>
    <xf numFmtId="0" fontId="68" fillId="6" borderId="4" xfId="0" applyFont="1" applyFill="1" applyBorder="1" applyAlignment="1">
      <alignment horizontal="center"/>
    </xf>
    <xf numFmtId="0" fontId="68" fillId="6" borderId="0" xfId="0" applyFont="1" applyFill="1" applyAlignment="1">
      <alignment horizontal="center"/>
    </xf>
    <xf numFmtId="0" fontId="69" fillId="6" borderId="7" xfId="0" applyFont="1" applyFill="1" applyBorder="1" applyAlignment="1">
      <alignment horizontal="center" vertical="center"/>
    </xf>
    <xf numFmtId="0" fontId="69" fillId="6" borderId="7" xfId="0" applyFont="1" applyFill="1" applyBorder="1" applyAlignment="1">
      <alignment horizontal="center"/>
    </xf>
    <xf numFmtId="0" fontId="68" fillId="6" borderId="7" xfId="0" applyFont="1" applyFill="1" applyBorder="1" applyAlignment="1">
      <alignment horizontal="center"/>
    </xf>
    <xf numFmtId="0" fontId="68" fillId="6" borderId="20" xfId="0" applyFont="1" applyFill="1" applyBorder="1" applyAlignment="1">
      <alignment horizontal="center"/>
    </xf>
    <xf numFmtId="0" fontId="68" fillId="6" borderId="0" xfId="0" applyFont="1" applyFill="1" applyAlignment="1">
      <alignment horizontal="center" vertical="center"/>
    </xf>
  </cellXfs>
  <cellStyles count="6">
    <cellStyle name="Euro" xfId="4" xr:uid="{00000000-0005-0000-0000-000007000000}"/>
    <cellStyle name="Excel Built-in Explanatory Text" xfId="5" xr:uid="{00000000-0005-0000-0000-00000A000000}"/>
    <cellStyle name="Lien hypertexte" xfId="2" builtinId="8"/>
    <cellStyle name="Monétaire" xfId="1" builtinId="4"/>
    <cellStyle name="Normal" xfId="0" builtinId="0"/>
    <cellStyle name="Résultat2" xfId="3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80047"/>
      <rgbColor rgb="FF008080"/>
      <rgbColor rgb="FFC0C0C0"/>
      <rgbColor rgb="FF808080"/>
      <rgbColor rgb="FF9999FF"/>
      <rgbColor rgb="FF993366"/>
      <rgbColor rgb="FFFFFF6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66600</xdr:colOff>
      <xdr:row>0</xdr:row>
      <xdr:rowOff>200160</xdr:rowOff>
    </xdr:from>
    <xdr:to>
      <xdr:col>1</xdr:col>
      <xdr:colOff>1572480</xdr:colOff>
      <xdr:row>1</xdr:row>
      <xdr:rowOff>580680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8600" y="200160"/>
          <a:ext cx="1505880" cy="599760"/>
        </a:xfrm>
        <a:prstGeom prst="rect">
          <a:avLst/>
        </a:prstGeom>
        <a:noFill/>
        <a:ln w="0">
          <a:noFill/>
        </a:ln>
      </xdr:spPr>
    </xdr:pic>
    <xdr:clientData/>
  </xdr:twoCellAnchor>
  <xdr:twoCellAnchor>
    <xdr:from>
      <xdr:col>4</xdr:col>
      <xdr:colOff>1154160</xdr:colOff>
      <xdr:row>1</xdr:row>
      <xdr:rowOff>99720</xdr:rowOff>
    </xdr:from>
    <xdr:to>
      <xdr:col>6</xdr:col>
      <xdr:colOff>1149480</xdr:colOff>
      <xdr:row>1</xdr:row>
      <xdr:rowOff>542880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087960" y="318960"/>
          <a:ext cx="1525680" cy="4431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75240</xdr:colOff>
      <xdr:row>1</xdr:row>
      <xdr:rowOff>87120</xdr:rowOff>
    </xdr:from>
    <xdr:to>
      <xdr:col>2</xdr:col>
      <xdr:colOff>464040</xdr:colOff>
      <xdr:row>1</xdr:row>
      <xdr:rowOff>563040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7240" y="249840"/>
          <a:ext cx="1495800" cy="475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25920</xdr:colOff>
      <xdr:row>0</xdr:row>
      <xdr:rowOff>152280</xdr:rowOff>
    </xdr:from>
    <xdr:to>
      <xdr:col>1</xdr:col>
      <xdr:colOff>1359000</xdr:colOff>
      <xdr:row>1</xdr:row>
      <xdr:rowOff>445320</xdr:rowOff>
    </xdr:to>
    <xdr:pic>
      <xdr:nvPicPr>
        <xdr:cNvPr id="3" name="logo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1720" y="152280"/>
          <a:ext cx="1333080" cy="455760"/>
        </a:xfrm>
        <a:prstGeom prst="rect">
          <a:avLst/>
        </a:prstGeom>
        <a:noFill/>
        <a:ln w="0">
          <a:noFill/>
        </a:ln>
      </xdr:spPr>
    </xdr:pic>
    <xdr:clientData/>
  </xdr:twoCellAnchor>
  <xdr:twoCellAnchor>
    <xdr:from>
      <xdr:col>3</xdr:col>
      <xdr:colOff>1080</xdr:colOff>
      <xdr:row>2</xdr:row>
      <xdr:rowOff>37800</xdr:rowOff>
    </xdr:from>
    <xdr:to>
      <xdr:col>3</xdr:col>
      <xdr:colOff>323280</xdr:colOff>
      <xdr:row>3</xdr:row>
      <xdr:rowOff>28800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248000" y="827280"/>
          <a:ext cx="322200" cy="269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106200</xdr:colOff>
      <xdr:row>1</xdr:row>
      <xdr:rowOff>23040</xdr:rowOff>
    </xdr:from>
    <xdr:to>
      <xdr:col>1</xdr:col>
      <xdr:colOff>1439280</xdr:colOff>
      <xdr:row>2</xdr:row>
      <xdr:rowOff>185400</xdr:rowOff>
    </xdr:to>
    <xdr:pic>
      <xdr:nvPicPr>
        <xdr:cNvPr id="5" name="logo2_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7920" y="204120"/>
          <a:ext cx="1333080" cy="4557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1"/>
  <sheetViews>
    <sheetView tabSelected="1" zoomScaleNormal="100" workbookViewId="0">
      <selection activeCell="G13" sqref="G13"/>
    </sheetView>
  </sheetViews>
  <sheetFormatPr baseColWidth="10" defaultColWidth="11.54296875" defaultRowHeight="12.75" customHeight="1"/>
  <cols>
    <col min="1" max="1" width="3.54296875" customWidth="1"/>
    <col min="2" max="2" width="23.453125" customWidth="1"/>
    <col min="3" max="3" width="30.08984375" customWidth="1"/>
    <col min="4" max="4" width="12.90625" customWidth="1"/>
    <col min="5" max="5" width="20.6328125" customWidth="1"/>
    <col min="6" max="6" width="1" customWidth="1"/>
    <col min="7" max="7" width="20.6328125" customWidth="1"/>
    <col min="8" max="8" width="3.54296875" customWidth="1"/>
    <col min="9" max="64" width="11.08984375" customWidth="1"/>
  </cols>
  <sheetData>
    <row r="1" spans="1:64" ht="17.25" customHeight="1">
      <c r="A1" s="3"/>
      <c r="B1" s="200"/>
      <c r="C1" s="200"/>
      <c r="D1" s="200"/>
      <c r="E1" s="200"/>
      <c r="F1" s="200"/>
      <c r="G1" s="200"/>
      <c r="H1" s="4"/>
    </row>
    <row r="2" spans="1:64" ht="45.75" customHeight="1">
      <c r="A2" s="216"/>
      <c r="B2" s="217" t="s">
        <v>0</v>
      </c>
      <c r="C2" s="217"/>
      <c r="D2" s="217"/>
      <c r="E2" s="217"/>
      <c r="F2" s="217"/>
      <c r="G2" s="217"/>
      <c r="H2" s="21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ht="45.75" customHeight="1">
      <c r="A3" s="216"/>
      <c r="B3" s="219" t="s">
        <v>1</v>
      </c>
      <c r="C3" s="219"/>
      <c r="D3" s="219"/>
      <c r="E3" s="219"/>
      <c r="F3" s="219"/>
      <c r="G3" s="219"/>
      <c r="H3" s="21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ht="21.75" customHeight="1">
      <c r="A4" s="216"/>
      <c r="B4" s="220" t="s">
        <v>2</v>
      </c>
      <c r="C4" s="220"/>
      <c r="D4" s="220"/>
      <c r="E4" s="220"/>
      <c r="F4" s="220"/>
      <c r="G4" s="220"/>
      <c r="H4" s="2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ht="15.5">
      <c r="A5" s="216"/>
      <c r="B5" s="6" t="s">
        <v>3</v>
      </c>
      <c r="C5" s="7"/>
      <c r="D5" s="8" t="s">
        <v>4</v>
      </c>
      <c r="E5" s="221"/>
      <c r="F5" s="221"/>
      <c r="G5" s="221"/>
      <c r="H5" s="218"/>
    </row>
    <row r="6" spans="1:64" ht="14.5">
      <c r="A6" s="216"/>
      <c r="B6" s="6" t="s">
        <v>5</v>
      </c>
      <c r="C6" s="7"/>
      <c r="D6" s="9"/>
      <c r="E6" s="222"/>
      <c r="F6" s="222"/>
      <c r="G6" s="222"/>
      <c r="H6" s="218"/>
    </row>
    <row r="7" spans="1:64" ht="14.5">
      <c r="A7" s="216"/>
      <c r="B7" s="6" t="s">
        <v>6</v>
      </c>
      <c r="C7" s="10"/>
      <c r="D7" s="9"/>
      <c r="E7" s="222"/>
      <c r="F7" s="222"/>
      <c r="G7" s="222"/>
      <c r="H7" s="218"/>
    </row>
    <row r="8" spans="1:64" ht="15.5">
      <c r="A8" s="216"/>
      <c r="B8" s="6" t="s">
        <v>7</v>
      </c>
      <c r="C8" s="11"/>
      <c r="D8" s="12" t="s">
        <v>8</v>
      </c>
      <c r="E8" s="221"/>
      <c r="F8" s="221"/>
      <c r="G8" s="221"/>
      <c r="H8" s="218"/>
    </row>
    <row r="9" spans="1:64" ht="14.5">
      <c r="A9" s="216"/>
      <c r="B9" s="6" t="s">
        <v>9</v>
      </c>
      <c r="C9" s="10"/>
      <c r="D9" s="9"/>
      <c r="E9" s="222"/>
      <c r="F9" s="222"/>
      <c r="G9" s="222"/>
      <c r="H9" s="218"/>
    </row>
    <row r="10" spans="1:64" ht="51" customHeight="1">
      <c r="A10" s="216"/>
      <c r="B10" s="223" t="s">
        <v>10</v>
      </c>
      <c r="C10" s="223"/>
      <c r="D10" s="223"/>
      <c r="E10" s="223"/>
      <c r="F10" s="223"/>
      <c r="G10" s="223"/>
      <c r="H10" s="218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64" ht="18" customHeight="1">
      <c r="A11" s="216"/>
      <c r="B11" s="224" t="s">
        <v>11</v>
      </c>
      <c r="C11" s="224"/>
      <c r="D11" s="14">
        <v>2026</v>
      </c>
      <c r="E11" s="225"/>
      <c r="F11" s="225"/>
      <c r="G11" s="225"/>
      <c r="H11" s="218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</row>
    <row r="12" spans="1:64" ht="18" customHeight="1">
      <c r="A12" s="216"/>
      <c r="B12" s="226"/>
      <c r="C12" s="226"/>
      <c r="D12" s="226"/>
      <c r="E12" s="226"/>
      <c r="F12" s="226"/>
      <c r="G12" s="226"/>
      <c r="H12" s="21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</row>
    <row r="13" spans="1:64" ht="7.5" customHeight="1">
      <c r="A13" s="216"/>
      <c r="B13" s="16" t="s">
        <v>12</v>
      </c>
      <c r="C13" s="16" t="s">
        <v>13</v>
      </c>
      <c r="D13" s="16" t="s">
        <v>14</v>
      </c>
      <c r="E13" s="16" t="s">
        <v>15</v>
      </c>
      <c r="F13" s="16" t="s">
        <v>16</v>
      </c>
      <c r="G13" s="16"/>
      <c r="H13" s="218"/>
    </row>
    <row r="14" spans="1:64" ht="15.5">
      <c r="A14" s="216"/>
      <c r="C14" s="17" t="s">
        <v>17</v>
      </c>
      <c r="D14" s="18" t="s">
        <v>15</v>
      </c>
      <c r="E14" s="227">
        <f>IF(OR(TypeSaison="Décembre",TypeSaison="Octobre"),Saison-2,Saison-1)</f>
        <v>2024</v>
      </c>
      <c r="F14" s="227">
        <f>IF(TypeSaison="Octobre",Saison-2,IF(TypeSaison="Décembre",Saison-2,Saison-1))</f>
        <v>2024</v>
      </c>
      <c r="G14" s="19"/>
      <c r="H14" s="218"/>
    </row>
    <row r="15" spans="1:64" ht="31.5" customHeight="1">
      <c r="A15" s="216"/>
      <c r="B15" s="212" t="str">
        <f>"Année "&amp;IF(TypeSaison="Décembre","Civile "&amp;Saison-2,"Sportive " &amp; IF(TypeSaison="Octobre", Saison-3&amp;"/"&amp;Saison-2,Saison-2&amp;"/"&amp;Saison-1) )</f>
        <v>Année Sportive 2023/2024</v>
      </c>
      <c r="C15" s="212"/>
      <c r="D15" s="212"/>
      <c r="E15" s="212"/>
      <c r="F15" s="212"/>
      <c r="G15" s="212"/>
      <c r="H15" s="218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18.649999999999999" customHeight="1">
      <c r="A16" s="216"/>
      <c r="B16" s="213" t="s">
        <v>201</v>
      </c>
      <c r="C16" s="213"/>
      <c r="D16" s="213"/>
      <c r="E16" s="213"/>
      <c r="F16" s="213"/>
      <c r="G16" s="213"/>
      <c r="H16" s="218"/>
    </row>
    <row r="17" spans="1:64" ht="24" customHeight="1">
      <c r="A17" s="216"/>
      <c r="B17" s="214" t="s">
        <v>18</v>
      </c>
      <c r="C17" s="214"/>
      <c r="D17" s="214"/>
      <c r="E17" s="214"/>
      <c r="F17" s="214"/>
      <c r="G17" s="214"/>
      <c r="H17" s="218"/>
    </row>
    <row r="18" spans="1:64" ht="17.899999999999999" customHeight="1">
      <c r="A18" s="216"/>
      <c r="B18" s="215" t="s">
        <v>19</v>
      </c>
      <c r="C18" s="215"/>
      <c r="D18" s="215"/>
      <c r="E18" s="215"/>
      <c r="F18" s="215"/>
      <c r="G18" s="215"/>
      <c r="H18" s="218"/>
    </row>
    <row r="19" spans="1:64" ht="21" customHeight="1">
      <c r="A19" s="216"/>
      <c r="B19" s="214" t="s">
        <v>20</v>
      </c>
      <c r="C19" s="214"/>
      <c r="D19" s="214"/>
      <c r="E19" s="214"/>
      <c r="F19" s="214"/>
      <c r="G19" s="214"/>
      <c r="H19" s="218"/>
    </row>
    <row r="20" spans="1:64" ht="12.65" customHeight="1">
      <c r="A20" s="216"/>
      <c r="B20" s="202"/>
      <c r="C20" s="202"/>
      <c r="D20" s="202"/>
      <c r="E20" s="202"/>
      <c r="F20" s="202"/>
      <c r="G20" s="202"/>
      <c r="H20" s="218"/>
    </row>
    <row r="21" spans="1:64" ht="15.75" customHeight="1">
      <c r="A21" s="216"/>
      <c r="B21" s="201" t="s">
        <v>21</v>
      </c>
      <c r="C21" s="201"/>
      <c r="D21" s="201"/>
      <c r="E21" s="201"/>
      <c r="F21" s="201"/>
      <c r="G21" s="201"/>
      <c r="H21" s="218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</row>
    <row r="22" spans="1:64" ht="11.25" customHeight="1">
      <c r="A22" s="216"/>
      <c r="B22" s="209"/>
      <c r="C22" s="209"/>
      <c r="D22" s="209"/>
      <c r="E22" s="209"/>
      <c r="F22" s="209"/>
      <c r="G22" s="209"/>
      <c r="H22" s="218"/>
    </row>
    <row r="23" spans="1:64" ht="15.75" customHeight="1">
      <c r="A23" s="216"/>
      <c r="B23" s="21" t="s">
        <v>22</v>
      </c>
      <c r="C23" s="210"/>
      <c r="D23" s="210"/>
      <c r="E23" s="210"/>
      <c r="F23" s="210"/>
      <c r="G23" s="210"/>
      <c r="H23" s="218"/>
    </row>
    <row r="24" spans="1:64" ht="15.75" customHeight="1">
      <c r="A24" s="216"/>
      <c r="B24" s="22" t="s">
        <v>23</v>
      </c>
      <c r="C24" s="211"/>
      <c r="D24" s="211"/>
      <c r="E24" s="211"/>
      <c r="F24" s="211"/>
      <c r="G24" s="211"/>
      <c r="H24" s="218"/>
    </row>
    <row r="25" spans="1:64" ht="15.75" customHeight="1">
      <c r="A25" s="216"/>
      <c r="B25" s="22" t="s">
        <v>24</v>
      </c>
      <c r="C25" s="204"/>
      <c r="D25" s="204"/>
      <c r="E25" s="204"/>
      <c r="F25" s="204"/>
      <c r="G25" s="204"/>
      <c r="H25" s="218"/>
    </row>
    <row r="26" spans="1:64" ht="15.75" customHeight="1">
      <c r="A26" s="216"/>
      <c r="B26" s="205"/>
      <c r="C26" s="205"/>
      <c r="D26" s="206"/>
      <c r="E26" s="206"/>
      <c r="F26" s="206"/>
      <c r="G26" s="206"/>
      <c r="H26" s="218"/>
    </row>
    <row r="27" spans="1:64" ht="15.75" customHeight="1">
      <c r="A27" s="216"/>
      <c r="B27" s="22" t="s">
        <v>25</v>
      </c>
      <c r="C27" s="23"/>
      <c r="D27" s="24"/>
      <c r="E27" s="207"/>
      <c r="F27" s="207"/>
      <c r="G27" s="207"/>
      <c r="H27" s="218"/>
    </row>
    <row r="28" spans="1:64" ht="15.75" customHeight="1">
      <c r="A28" s="216"/>
      <c r="B28" s="22" t="s">
        <v>26</v>
      </c>
      <c r="C28" s="208"/>
      <c r="D28" s="208"/>
      <c r="E28" s="208"/>
      <c r="F28" s="208"/>
      <c r="G28" s="208"/>
      <c r="H28" s="218"/>
    </row>
    <row r="29" spans="1:64" ht="15.75" customHeight="1">
      <c r="A29" s="216"/>
      <c r="B29" s="25" t="s">
        <v>27</v>
      </c>
      <c r="C29" s="199"/>
      <c r="D29" s="199"/>
      <c r="E29" s="199"/>
      <c r="F29" s="199"/>
      <c r="G29" s="199"/>
      <c r="H29" s="218"/>
    </row>
    <row r="30" spans="1:64" ht="15" customHeight="1">
      <c r="A30" s="216"/>
      <c r="B30" s="200"/>
      <c r="C30" s="200"/>
      <c r="D30" s="200"/>
      <c r="E30" s="200"/>
      <c r="F30" s="200"/>
      <c r="G30" s="200"/>
      <c r="H30" s="218"/>
    </row>
    <row r="31" spans="1:64" ht="15.75" customHeight="1">
      <c r="A31" s="216"/>
      <c r="B31" s="201" t="s">
        <v>28</v>
      </c>
      <c r="C31" s="201"/>
      <c r="D31" s="201"/>
      <c r="E31" s="201"/>
      <c r="F31" s="201"/>
      <c r="G31" s="201"/>
      <c r="H31" s="218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</row>
    <row r="32" spans="1:64" ht="11.25" customHeight="1">
      <c r="A32" s="216"/>
      <c r="B32" s="202"/>
      <c r="C32" s="202"/>
      <c r="D32" s="202"/>
      <c r="E32" s="202"/>
      <c r="F32" s="202"/>
      <c r="G32" s="202"/>
      <c r="H32" s="218"/>
    </row>
    <row r="33" spans="1:64" ht="15" customHeight="1">
      <c r="A33" s="216"/>
      <c r="B33" s="26" t="s">
        <v>29</v>
      </c>
      <c r="C33" s="27"/>
      <c r="D33" s="28" t="s">
        <v>30</v>
      </c>
      <c r="E33" s="203"/>
      <c r="F33" s="203"/>
      <c r="G33" s="203"/>
      <c r="H33" s="218"/>
    </row>
    <row r="34" spans="1:64" ht="15" customHeight="1">
      <c r="A34" s="216"/>
      <c r="B34" s="29" t="s">
        <v>31</v>
      </c>
      <c r="C34" s="198"/>
      <c r="D34" s="198"/>
      <c r="E34" s="198"/>
      <c r="F34" s="198"/>
      <c r="G34" s="198"/>
      <c r="H34" s="218"/>
    </row>
    <row r="35" spans="1:64" ht="15" customHeight="1">
      <c r="A35" s="216"/>
      <c r="B35" s="197"/>
      <c r="C35" s="197"/>
      <c r="D35" s="30" t="s">
        <v>32</v>
      </c>
      <c r="E35" s="31"/>
      <c r="F35" s="32"/>
      <c r="G35" s="33"/>
      <c r="H35" s="218"/>
    </row>
    <row r="36" spans="1:64" ht="15" customHeight="1">
      <c r="A36" s="216"/>
      <c r="B36" s="25" t="s">
        <v>26</v>
      </c>
      <c r="C36" s="192"/>
      <c r="D36" s="192"/>
      <c r="E36" s="192"/>
      <c r="F36" s="192"/>
      <c r="G36" s="192"/>
      <c r="H36" s="218"/>
    </row>
    <row r="37" spans="1:64" ht="15" customHeight="1">
      <c r="A37" s="216"/>
      <c r="B37" s="34" t="s">
        <v>33</v>
      </c>
      <c r="C37" s="35"/>
      <c r="D37" s="30" t="s">
        <v>30</v>
      </c>
      <c r="E37" s="198"/>
      <c r="F37" s="198"/>
      <c r="G37" s="198"/>
      <c r="H37" s="218"/>
    </row>
    <row r="38" spans="1:64" ht="15" customHeight="1">
      <c r="A38" s="216"/>
      <c r="B38" s="29" t="s">
        <v>31</v>
      </c>
      <c r="C38" s="198"/>
      <c r="D38" s="198"/>
      <c r="E38" s="198"/>
      <c r="F38" s="198"/>
      <c r="G38" s="198"/>
      <c r="H38" s="218"/>
    </row>
    <row r="39" spans="1:64" ht="15" customHeight="1">
      <c r="A39" s="216"/>
      <c r="B39" s="197"/>
      <c r="C39" s="197"/>
      <c r="D39" s="30" t="s">
        <v>32</v>
      </c>
      <c r="E39" s="31"/>
      <c r="F39" s="32"/>
      <c r="G39" s="33"/>
      <c r="H39" s="218"/>
    </row>
    <row r="40" spans="1:64" ht="15" customHeight="1">
      <c r="A40" s="216"/>
      <c r="B40" s="25" t="s">
        <v>26</v>
      </c>
      <c r="C40" s="192"/>
      <c r="D40" s="192"/>
      <c r="E40" s="192"/>
      <c r="F40" s="192"/>
      <c r="G40" s="192"/>
      <c r="H40" s="218"/>
    </row>
    <row r="41" spans="1:64" ht="15" customHeight="1">
      <c r="A41" s="216"/>
      <c r="B41" s="34" t="s">
        <v>34</v>
      </c>
      <c r="C41" s="36"/>
      <c r="D41" s="30" t="s">
        <v>30</v>
      </c>
      <c r="E41" s="198"/>
      <c r="F41" s="198"/>
      <c r="G41" s="198"/>
      <c r="H41" s="218"/>
    </row>
    <row r="42" spans="1:64" ht="15" customHeight="1">
      <c r="A42" s="216"/>
      <c r="B42" s="29" t="s">
        <v>31</v>
      </c>
      <c r="C42" s="198"/>
      <c r="D42" s="198"/>
      <c r="E42" s="198"/>
      <c r="F42" s="198"/>
      <c r="G42" s="198"/>
      <c r="H42" s="218"/>
    </row>
    <row r="43" spans="1:64" ht="15" customHeight="1">
      <c r="A43" s="216"/>
      <c r="B43" s="197"/>
      <c r="C43" s="197"/>
      <c r="D43" s="30" t="s">
        <v>32</v>
      </c>
      <c r="E43" s="31"/>
      <c r="F43" s="32"/>
      <c r="G43" s="33"/>
      <c r="H43" s="218"/>
    </row>
    <row r="44" spans="1:64" ht="15" customHeight="1">
      <c r="A44" s="216"/>
      <c r="B44" s="25" t="s">
        <v>26</v>
      </c>
      <c r="C44" s="192"/>
      <c r="D44" s="192"/>
      <c r="E44" s="192"/>
      <c r="F44" s="192"/>
      <c r="G44" s="192"/>
      <c r="H44" s="218"/>
    </row>
    <row r="45" spans="1:64" ht="41.25" customHeight="1">
      <c r="A45" s="216"/>
      <c r="B45" s="193" t="s">
        <v>35</v>
      </c>
      <c r="C45" s="193"/>
      <c r="D45" s="193"/>
      <c r="E45" s="193"/>
      <c r="F45" s="193"/>
      <c r="G45" s="193"/>
      <c r="H45" s="218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</row>
    <row r="46" spans="1:64" ht="16.5" customHeight="1">
      <c r="A46" s="216"/>
      <c r="B46" s="38" t="s">
        <v>36</v>
      </c>
      <c r="C46" s="36"/>
      <c r="D46" s="30" t="s">
        <v>30</v>
      </c>
      <c r="E46" s="194"/>
      <c r="F46" s="194"/>
      <c r="G46" s="194"/>
      <c r="H46" s="218"/>
    </row>
    <row r="47" spans="1:64" ht="16.5" customHeight="1">
      <c r="A47" s="216"/>
      <c r="B47" s="38" t="s">
        <v>37</v>
      </c>
      <c r="C47" s="39"/>
      <c r="D47" s="30" t="s">
        <v>32</v>
      </c>
      <c r="E47" s="40"/>
      <c r="F47" s="32"/>
      <c r="G47" s="41"/>
      <c r="H47" s="218"/>
    </row>
    <row r="48" spans="1:64" ht="15" customHeight="1">
      <c r="A48" s="216"/>
      <c r="B48" s="25" t="s">
        <v>26</v>
      </c>
      <c r="C48" s="195"/>
      <c r="D48" s="195"/>
      <c r="E48" s="195"/>
      <c r="F48" s="195"/>
      <c r="G48" s="195"/>
      <c r="H48" s="218"/>
    </row>
    <row r="49" spans="1:8" ht="12.65" customHeight="1">
      <c r="A49" s="216"/>
      <c r="B49" s="196"/>
      <c r="C49" s="196"/>
      <c r="D49" s="196"/>
      <c r="E49" s="196"/>
      <c r="F49" s="196"/>
      <c r="G49" s="196"/>
      <c r="H49" s="218"/>
    </row>
    <row r="50" spans="1:8" ht="12.5">
      <c r="A50" s="216"/>
      <c r="B50" s="190" t="str">
        <f>NomClub&amp;" "&amp;NomSection&amp;" - Subvention Municipale "&amp;Saison&amp;"    Page 1/8"</f>
        <v xml:space="preserve">  - Subvention Municipale 2026    Page 1/8</v>
      </c>
      <c r="C50" s="190"/>
      <c r="D50" s="190"/>
      <c r="E50" s="190"/>
      <c r="F50" s="190"/>
      <c r="G50" s="190"/>
      <c r="H50" s="218"/>
    </row>
    <row r="51" spans="1:8" ht="12.5">
      <c r="A51" s="43"/>
      <c r="B51" s="191" t="s">
        <v>38</v>
      </c>
      <c r="C51" s="191"/>
      <c r="D51" s="191"/>
      <c r="E51" s="191"/>
      <c r="F51" s="191"/>
      <c r="G51" s="191"/>
      <c r="H51" s="44"/>
    </row>
  </sheetData>
  <sheetProtection algorithmName="SHA-512" hashValue="D8cbQ1RU/7mUkYrogZKW71YHHPE+B8okJh0jLeFwUTz9oOuvSNUBI5ScPOiNnG890NBp+mSQCHr1nG5LVDT0rg==" saltValue="eoUWiipkIDlZoo0+iyOpWw==" spinCount="100000" sheet="1" objects="1" scenarios="1"/>
  <autoFilter ref="D11" xr:uid="{00000000-0009-0000-0000-000000000000}"/>
  <mergeCells count="53">
    <mergeCell ref="B1:G1"/>
    <mergeCell ref="A2:A50"/>
    <mergeCell ref="B2:G2"/>
    <mergeCell ref="H2:H50"/>
    <mergeCell ref="B3:G3"/>
    <mergeCell ref="B4:G4"/>
    <mergeCell ref="E5:G5"/>
    <mergeCell ref="E6:G6"/>
    <mergeCell ref="E7:G7"/>
    <mergeCell ref="E8:G8"/>
    <mergeCell ref="E9:G9"/>
    <mergeCell ref="B10:G10"/>
    <mergeCell ref="B11:C11"/>
    <mergeCell ref="E11:G11"/>
    <mergeCell ref="B12:G12"/>
    <mergeCell ref="E14:F14"/>
    <mergeCell ref="B15:G15"/>
    <mergeCell ref="B16:G16"/>
    <mergeCell ref="B17:G17"/>
    <mergeCell ref="B18:G18"/>
    <mergeCell ref="B19:G19"/>
    <mergeCell ref="B20:G20"/>
    <mergeCell ref="B21:G21"/>
    <mergeCell ref="B22:G22"/>
    <mergeCell ref="C23:G23"/>
    <mergeCell ref="C24:G24"/>
    <mergeCell ref="C25:G25"/>
    <mergeCell ref="B26:C26"/>
    <mergeCell ref="D26:G26"/>
    <mergeCell ref="E27:G27"/>
    <mergeCell ref="C28:G28"/>
    <mergeCell ref="C29:G29"/>
    <mergeCell ref="B30:G30"/>
    <mergeCell ref="B31:G31"/>
    <mergeCell ref="B32:G32"/>
    <mergeCell ref="E33:G33"/>
    <mergeCell ref="C34:G34"/>
    <mergeCell ref="B35:C35"/>
    <mergeCell ref="C36:G36"/>
    <mergeCell ref="E37:G37"/>
    <mergeCell ref="C38:G38"/>
    <mergeCell ref="B39:C39"/>
    <mergeCell ref="C40:G40"/>
    <mergeCell ref="E41:G41"/>
    <mergeCell ref="C42:G42"/>
    <mergeCell ref="B43:C43"/>
    <mergeCell ref="B50:G50"/>
    <mergeCell ref="B51:G51"/>
    <mergeCell ref="C44:G44"/>
    <mergeCell ref="B45:G45"/>
    <mergeCell ref="E46:G46"/>
    <mergeCell ref="C48:G48"/>
    <mergeCell ref="B49:G49"/>
  </mergeCells>
  <dataValidations count="4">
    <dataValidation type="whole" allowBlank="1" showInputMessage="1" showErrorMessage="1" errorTitle="Entrée non valide" error="Mettre une valeur égale ou suppérieure à l'année courante" promptTitle="Année de la Subvention" prompt="Entrez l'année du versement de la subvention,_x000a_les autres pages du dossier s'adapteront automatiquement." sqref="D11" xr:uid="{00000000-0002-0000-0000-000000000000}">
      <formula1>2014</formula1>
      <formula2>2050</formula2>
    </dataValidation>
    <dataValidation type="list" operator="equal" showInputMessage="1" showErrorMessage="1" promptTitle="Mois de clôture de l'exercice" prompt="Choisissez dans la liste le mois de clôture de vos comptes,_x000a_les autres pages du dossier s'adapteront automatiquement." sqref="D14" xr:uid="{00000000-0002-0000-0000-000001000000}">
      <formula1>$B$13:$F$13</formula1>
      <formula2>0</formula2>
    </dataValidation>
    <dataValidation operator="equal" allowBlank="1" showInputMessage="1" showErrorMessage="1" promptTitle="Entrez le nom de votre association" prompt="Les autres pages du dossier s'adapterons automatiquement._x000a_(PAS DE NOM DE SECTION POUR LES ASSOCIATIONS OMNISPORT)" sqref="C23" xr:uid="{00000000-0002-0000-0000-000002000000}">
      <formula1>0</formula1>
      <formula2>0</formula2>
    </dataValidation>
    <dataValidation operator="equal" allowBlank="1" showInputMessage="1" showErrorMessage="1" promptTitle="UNIQUEMENT POUR LES CLUBS OMNISPORTS :" prompt="Entrez le nom de votre section sportive" sqref="C24" xr:uid="{00000000-0002-0000-0000-000003000000}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73"/>
  <sheetViews>
    <sheetView topLeftCell="A26" zoomScaleNormal="100" workbookViewId="0">
      <selection activeCell="D11" sqref="D11"/>
    </sheetView>
  </sheetViews>
  <sheetFormatPr baseColWidth="10" defaultColWidth="11.54296875" defaultRowHeight="12.75" customHeight="1"/>
  <cols>
    <col min="1" max="1" width="3.54296875" customWidth="1"/>
    <col min="2" max="2" width="11.36328125" customWidth="1"/>
    <col min="3" max="3" width="24" customWidth="1"/>
    <col min="4" max="5" width="12.90625" customWidth="1"/>
    <col min="6" max="6" width="11.08984375" customWidth="1"/>
    <col min="7" max="7" width="12" customWidth="1"/>
    <col min="8" max="8" width="12.90625" customWidth="1"/>
    <col min="9" max="9" width="12.453125" customWidth="1"/>
    <col min="10" max="10" width="3.6328125" customWidth="1"/>
    <col min="11" max="64" width="11.08984375" customWidth="1"/>
  </cols>
  <sheetData>
    <row r="1" spans="1:64" ht="15" customHeight="1">
      <c r="A1" s="3"/>
      <c r="B1" s="250"/>
      <c r="C1" s="250"/>
      <c r="D1" s="250"/>
      <c r="E1" s="250"/>
      <c r="F1" s="250"/>
      <c r="G1" s="250"/>
      <c r="H1" s="250"/>
      <c r="I1" s="250"/>
      <c r="J1" s="4"/>
    </row>
    <row r="2" spans="1:64" ht="15.5">
      <c r="A2" s="45"/>
      <c r="B2" s="235" t="s">
        <v>39</v>
      </c>
      <c r="C2" s="235"/>
      <c r="D2" s="235"/>
      <c r="E2" s="235"/>
      <c r="F2" s="235"/>
      <c r="G2" s="235"/>
      <c r="H2" s="235"/>
      <c r="I2" s="235"/>
      <c r="J2" s="46"/>
    </row>
    <row r="3" spans="1:64" ht="7.5" customHeight="1">
      <c r="A3" s="45"/>
      <c r="B3" s="202"/>
      <c r="C3" s="202"/>
      <c r="D3" s="202"/>
      <c r="E3" s="202"/>
      <c r="F3" s="202"/>
      <c r="G3" s="202"/>
      <c r="H3" s="202"/>
      <c r="I3" s="202"/>
      <c r="J3" s="46"/>
    </row>
    <row r="4" spans="1:64" ht="15.75" customHeight="1">
      <c r="A4" s="45"/>
      <c r="B4" s="239" t="s">
        <v>40</v>
      </c>
      <c r="C4" s="239"/>
      <c r="D4" s="239"/>
      <c r="E4" s="245"/>
      <c r="F4" s="245"/>
      <c r="G4" s="245"/>
      <c r="H4" s="245"/>
      <c r="I4" s="245"/>
      <c r="J4" s="46"/>
    </row>
    <row r="5" spans="1:64" ht="15.75" customHeight="1">
      <c r="A5" s="45"/>
      <c r="B5" s="239" t="s">
        <v>41</v>
      </c>
      <c r="C5" s="239"/>
      <c r="D5" s="239"/>
      <c r="E5" s="248"/>
      <c r="F5" s="248"/>
      <c r="G5" s="248"/>
      <c r="H5" s="248"/>
      <c r="I5" s="248"/>
      <c r="J5" s="46"/>
    </row>
    <row r="6" spans="1:64" ht="4.5" customHeight="1">
      <c r="A6" s="45"/>
      <c r="B6" s="237"/>
      <c r="C6" s="237"/>
      <c r="D6" s="237"/>
      <c r="E6" s="237"/>
      <c r="F6" s="237"/>
      <c r="G6" s="237"/>
      <c r="H6" s="237"/>
      <c r="I6" s="237"/>
      <c r="J6" s="46"/>
    </row>
    <row r="7" spans="1:64" ht="15.75" customHeight="1">
      <c r="A7" s="45"/>
      <c r="B7" s="249" t="s">
        <v>42</v>
      </c>
      <c r="C7" s="249"/>
      <c r="D7" s="249"/>
      <c r="E7" s="249"/>
      <c r="F7" s="249"/>
      <c r="G7" s="249"/>
      <c r="H7" s="249"/>
      <c r="I7" s="249"/>
      <c r="J7" s="46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</row>
    <row r="8" spans="1:64" ht="15.75" customHeight="1">
      <c r="A8" s="45"/>
      <c r="B8" s="249" t="s">
        <v>43</v>
      </c>
      <c r="C8" s="249"/>
      <c r="D8" s="249"/>
      <c r="E8" s="245"/>
      <c r="F8" s="245"/>
      <c r="G8" s="245"/>
      <c r="H8" s="245"/>
      <c r="I8" s="245"/>
      <c r="J8" s="46"/>
    </row>
    <row r="9" spans="1:64" ht="4.5" customHeight="1">
      <c r="A9" s="45"/>
      <c r="B9" s="237"/>
      <c r="C9" s="237"/>
      <c r="D9" s="237"/>
      <c r="E9" s="237"/>
      <c r="F9" s="237"/>
      <c r="G9" s="237"/>
      <c r="H9" s="237"/>
      <c r="I9" s="237"/>
      <c r="J9" s="46"/>
    </row>
    <row r="10" spans="1:64" ht="15.75" customHeight="1">
      <c r="A10" s="45"/>
      <c r="B10" s="246" t="s">
        <v>44</v>
      </c>
      <c r="C10" s="246"/>
      <c r="D10" s="246"/>
      <c r="E10" s="247"/>
      <c r="F10" s="247"/>
      <c r="G10" s="247"/>
      <c r="H10" s="247"/>
      <c r="I10" s="247"/>
      <c r="J10" s="46"/>
    </row>
    <row r="11" spans="1:64" ht="11.25" customHeight="1">
      <c r="A11" s="45"/>
      <c r="B11" s="202"/>
      <c r="C11" s="202"/>
      <c r="D11" s="202"/>
      <c r="E11" s="202"/>
      <c r="F11" s="202"/>
      <c r="G11" s="202"/>
      <c r="H11" s="202"/>
      <c r="I11" s="202"/>
      <c r="J11" s="46"/>
    </row>
    <row r="12" spans="1:64" ht="15.5">
      <c r="A12" s="45"/>
      <c r="B12" s="235" t="s">
        <v>45</v>
      </c>
      <c r="C12" s="235"/>
      <c r="D12" s="235"/>
      <c r="E12" s="235"/>
      <c r="F12" s="235"/>
      <c r="G12" s="235"/>
      <c r="H12" s="235"/>
      <c r="I12" s="235"/>
      <c r="J12" s="46"/>
    </row>
    <row r="13" spans="1:64" ht="7.5" customHeight="1">
      <c r="A13" s="45"/>
      <c r="B13" s="202"/>
      <c r="C13" s="202"/>
      <c r="D13" s="202"/>
      <c r="E13" s="202"/>
      <c r="F13" s="202"/>
      <c r="G13" s="202"/>
      <c r="H13" s="202"/>
      <c r="I13" s="202"/>
      <c r="J13" s="46"/>
    </row>
    <row r="14" spans="1:64" ht="15.75" customHeight="1">
      <c r="A14" s="45"/>
      <c r="B14" s="239" t="s">
        <v>46</v>
      </c>
      <c r="C14" s="239"/>
      <c r="D14" s="239"/>
      <c r="E14" s="244"/>
      <c r="F14" s="244"/>
      <c r="G14" s="244"/>
      <c r="H14" s="244"/>
      <c r="I14" s="244"/>
      <c r="J14" s="46"/>
    </row>
    <row r="15" spans="1:64" ht="15.75" customHeight="1">
      <c r="A15" s="45"/>
      <c r="B15" s="239" t="s">
        <v>47</v>
      </c>
      <c r="C15" s="239"/>
      <c r="D15" s="239"/>
      <c r="E15" s="245"/>
      <c r="F15" s="245"/>
      <c r="G15" s="245"/>
      <c r="H15" s="245"/>
      <c r="I15" s="245"/>
      <c r="J15" s="46"/>
    </row>
    <row r="16" spans="1:64" ht="4.5" customHeight="1">
      <c r="A16" s="45"/>
      <c r="B16" s="202"/>
      <c r="C16" s="202"/>
      <c r="D16" s="202"/>
      <c r="E16" s="202"/>
      <c r="F16" s="202"/>
      <c r="G16" s="202"/>
      <c r="H16" s="202"/>
      <c r="I16" s="202"/>
      <c r="J16" s="46"/>
    </row>
    <row r="17" spans="1:64" ht="15.75" customHeight="1">
      <c r="A17" s="45"/>
      <c r="B17" s="239" t="s">
        <v>46</v>
      </c>
      <c r="C17" s="239"/>
      <c r="D17" s="239"/>
      <c r="E17" s="244"/>
      <c r="F17" s="244"/>
      <c r="G17" s="244"/>
      <c r="H17" s="244"/>
      <c r="I17" s="244"/>
      <c r="J17" s="46"/>
    </row>
    <row r="18" spans="1:64" ht="15.75" customHeight="1">
      <c r="A18" s="45"/>
      <c r="B18" s="239" t="s">
        <v>47</v>
      </c>
      <c r="C18" s="239"/>
      <c r="D18" s="239"/>
      <c r="E18" s="245"/>
      <c r="F18" s="245"/>
      <c r="G18" s="245"/>
      <c r="H18" s="245"/>
      <c r="I18" s="245"/>
      <c r="J18" s="46"/>
    </row>
    <row r="19" spans="1:64" ht="11.25" customHeight="1">
      <c r="A19" s="45"/>
      <c r="B19" s="202"/>
      <c r="C19" s="202"/>
      <c r="D19" s="202"/>
      <c r="E19" s="202"/>
      <c r="F19" s="202"/>
      <c r="G19" s="202"/>
      <c r="H19" s="202"/>
      <c r="I19" s="202"/>
      <c r="J19" s="46"/>
    </row>
    <row r="20" spans="1:64" ht="15.75" customHeight="1">
      <c r="A20" s="45"/>
      <c r="B20" s="235" t="s">
        <v>48</v>
      </c>
      <c r="C20" s="235"/>
      <c r="D20" s="235"/>
      <c r="E20" s="235"/>
      <c r="F20" s="235"/>
      <c r="G20" s="235"/>
      <c r="H20" s="235"/>
      <c r="I20" s="235"/>
      <c r="J20" s="46"/>
    </row>
    <row r="21" spans="1:64" ht="7.5" customHeight="1">
      <c r="A21" s="45"/>
      <c r="B21" s="202"/>
      <c r="C21" s="202"/>
      <c r="D21" s="202"/>
      <c r="E21" s="202"/>
      <c r="F21" s="202"/>
      <c r="G21" s="202"/>
      <c r="H21" s="202"/>
      <c r="I21" s="202"/>
      <c r="J21" s="46"/>
    </row>
    <row r="22" spans="1:64" ht="15.75" customHeight="1">
      <c r="A22" s="45"/>
      <c r="B22" s="239" t="s">
        <v>49</v>
      </c>
      <c r="C22" s="239"/>
      <c r="D22" s="48" t="s">
        <v>50</v>
      </c>
      <c r="E22" s="242"/>
      <c r="F22" s="242"/>
      <c r="G22" s="49" t="s">
        <v>51</v>
      </c>
      <c r="H22" s="243"/>
      <c r="I22" s="243"/>
      <c r="J22" s="46"/>
    </row>
    <row r="23" spans="1:64" ht="4.5" customHeight="1">
      <c r="A23" s="45"/>
      <c r="B23" s="202"/>
      <c r="C23" s="202"/>
      <c r="D23" s="202"/>
      <c r="E23" s="202"/>
      <c r="F23" s="202"/>
      <c r="G23" s="202"/>
      <c r="H23" s="202"/>
      <c r="I23" s="202"/>
      <c r="J23" s="46"/>
    </row>
    <row r="24" spans="1:64" ht="15.75" customHeight="1">
      <c r="A24" s="45"/>
      <c r="B24" s="232" t="s">
        <v>52</v>
      </c>
      <c r="C24" s="232"/>
      <c r="D24" s="232"/>
      <c r="E24" s="232"/>
      <c r="F24" s="232"/>
      <c r="G24" s="232"/>
      <c r="H24" s="240"/>
      <c r="I24" s="240"/>
      <c r="J24" s="46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</row>
    <row r="25" spans="1:64" ht="11.25" customHeight="1">
      <c r="A25" s="45"/>
      <c r="B25" s="202"/>
      <c r="C25" s="202"/>
      <c r="D25" s="202"/>
      <c r="E25" s="202"/>
      <c r="F25" s="202"/>
      <c r="G25" s="202"/>
      <c r="H25" s="202"/>
      <c r="I25" s="202"/>
      <c r="J25" s="46"/>
    </row>
    <row r="26" spans="1:64" ht="15.5">
      <c r="A26" s="45"/>
      <c r="B26" s="235" t="str">
        <f>"6. REPRESENTATION A L'OMS    (Comité Directeur et Commissions Saison "&amp;Saison-2&amp;"/"&amp;Saison-1&amp;")"</f>
        <v>6. REPRESENTATION A L'OMS    (Comité Directeur et Commissions Saison 2024/2025)</v>
      </c>
      <c r="C26" s="235"/>
      <c r="D26" s="235"/>
      <c r="E26" s="235"/>
      <c r="F26" s="235"/>
      <c r="G26" s="235"/>
      <c r="H26" s="235"/>
      <c r="I26" s="235"/>
      <c r="J26" s="46"/>
    </row>
    <row r="27" spans="1:64" ht="7.5" customHeight="1">
      <c r="A27" s="45"/>
      <c r="B27" s="202"/>
      <c r="C27" s="202"/>
      <c r="D27" s="202"/>
      <c r="E27" s="202"/>
      <c r="F27" s="202"/>
      <c r="G27" s="202"/>
      <c r="H27" s="202"/>
      <c r="I27" s="202"/>
      <c r="J27" s="46"/>
    </row>
    <row r="28" spans="1:64" ht="15.75" customHeight="1">
      <c r="A28" s="45"/>
      <c r="B28" s="239" t="s">
        <v>53</v>
      </c>
      <c r="C28" s="239"/>
      <c r="D28" s="239"/>
      <c r="E28" s="240"/>
      <c r="F28" s="240"/>
      <c r="G28" s="241"/>
      <c r="H28" s="241"/>
      <c r="I28" s="241"/>
      <c r="J28" s="46"/>
    </row>
    <row r="29" spans="1:64" ht="11.25" customHeight="1">
      <c r="A29" s="45"/>
      <c r="B29" s="202"/>
      <c r="C29" s="202"/>
      <c r="D29" s="202"/>
      <c r="E29" s="202"/>
      <c r="F29" s="202"/>
      <c r="G29" s="202"/>
      <c r="H29" s="202"/>
      <c r="I29" s="202"/>
      <c r="J29" s="46"/>
    </row>
    <row r="30" spans="1:64" ht="15.5">
      <c r="A30" s="45"/>
      <c r="B30" s="235" t="str">
        <f>"7. PERSONNES EMPLOYEES PAR L’ASSOCIATION (Saison "&amp;Saison-2&amp;"/"&amp;Saison-1&amp;")"</f>
        <v>7. PERSONNES EMPLOYEES PAR L’ASSOCIATION (Saison 2024/2025)</v>
      </c>
      <c r="C30" s="235"/>
      <c r="D30" s="235"/>
      <c r="E30" s="235"/>
      <c r="F30" s="235"/>
      <c r="G30" s="235"/>
      <c r="H30" s="235"/>
      <c r="I30" s="235"/>
      <c r="J30" s="46"/>
    </row>
    <row r="31" spans="1:64" ht="7.5" customHeight="1">
      <c r="A31" s="45"/>
      <c r="B31" s="202"/>
      <c r="C31" s="202"/>
      <c r="D31" s="202"/>
      <c r="E31" s="202"/>
      <c r="F31" s="202"/>
      <c r="G31" s="202"/>
      <c r="H31" s="202"/>
      <c r="I31" s="202"/>
      <c r="J31" s="46"/>
    </row>
    <row r="32" spans="1:64" ht="15.75" customHeight="1">
      <c r="A32" s="45"/>
      <c r="B32" s="236" t="s">
        <v>54</v>
      </c>
      <c r="C32" s="236"/>
      <c r="D32" s="51"/>
      <c r="E32" s="236" t="s">
        <v>55</v>
      </c>
      <c r="F32" s="236"/>
      <c r="G32" s="236"/>
      <c r="H32" s="51"/>
      <c r="J32" s="46"/>
    </row>
    <row r="33" spans="1:10" ht="4.5" customHeight="1">
      <c r="A33" s="45"/>
      <c r="B33" s="202"/>
      <c r="C33" s="202"/>
      <c r="D33" s="202"/>
      <c r="E33" s="202"/>
      <c r="F33" s="202"/>
      <c r="G33" s="202"/>
      <c r="H33" s="202"/>
      <c r="I33" s="202"/>
      <c r="J33" s="46"/>
    </row>
    <row r="34" spans="1:10" ht="15.75" customHeight="1">
      <c r="A34" s="45"/>
      <c r="B34" s="236" t="s">
        <v>56</v>
      </c>
      <c r="C34" s="236"/>
      <c r="D34" s="51"/>
      <c r="E34" s="236" t="s">
        <v>56</v>
      </c>
      <c r="F34" s="236"/>
      <c r="G34" s="236"/>
      <c r="H34" s="51"/>
      <c r="J34" s="46"/>
    </row>
    <row r="35" spans="1:10" ht="11.25" customHeight="1">
      <c r="A35" s="45"/>
      <c r="B35" s="202"/>
      <c r="C35" s="202"/>
      <c r="D35" s="202"/>
      <c r="E35" s="202"/>
      <c r="F35" s="202"/>
      <c r="G35" s="202"/>
      <c r="H35" s="202"/>
      <c r="I35" s="202"/>
      <c r="J35" s="46"/>
    </row>
    <row r="36" spans="1:10" ht="15.5" hidden="1">
      <c r="A36" s="45"/>
      <c r="B36" s="235" t="str">
        <f>"8. ENCADREMENT ET FORMATION (Saison "&amp;IF(TypeSaison="Décembre",Saison-1,Saison-2&amp;"/"&amp;Saison-1)&amp;")"</f>
        <v>8. ENCADREMENT ET FORMATION (Saison 2024/2025)</v>
      </c>
      <c r="C36" s="235"/>
      <c r="D36" s="235"/>
      <c r="E36" s="235"/>
      <c r="F36" s="235"/>
      <c r="G36" s="235"/>
      <c r="H36" s="235"/>
      <c r="I36" s="235"/>
      <c r="J36" s="46"/>
    </row>
    <row r="37" spans="1:10" ht="7.5" hidden="1" customHeight="1">
      <c r="A37" s="45"/>
      <c r="B37" s="202"/>
      <c r="C37" s="202"/>
      <c r="D37" s="202"/>
      <c r="E37" s="202"/>
      <c r="F37" s="202"/>
      <c r="G37" s="202"/>
      <c r="H37" s="202"/>
      <c r="I37" s="202"/>
      <c r="J37" s="46"/>
    </row>
    <row r="38" spans="1:10" ht="15" hidden="1" customHeight="1">
      <c r="A38" s="45"/>
      <c r="B38" s="238" t="s">
        <v>57</v>
      </c>
      <c r="C38" s="238"/>
      <c r="D38" s="238"/>
      <c r="E38" s="238" t="s">
        <v>58</v>
      </c>
      <c r="F38" s="238"/>
      <c r="G38" s="238"/>
      <c r="H38" s="238"/>
      <c r="I38" s="42"/>
      <c r="J38" s="46"/>
    </row>
    <row r="39" spans="1:10" ht="7.5" hidden="1" customHeight="1">
      <c r="A39" s="45"/>
      <c r="B39" s="202"/>
      <c r="C39" s="202"/>
      <c r="D39" s="202"/>
      <c r="E39" s="202"/>
      <c r="F39" s="202"/>
      <c r="G39" s="202"/>
      <c r="H39" s="202"/>
      <c r="I39" s="202"/>
      <c r="J39" s="46"/>
    </row>
    <row r="40" spans="1:10" ht="15.75" hidden="1" customHeight="1">
      <c r="A40" s="45"/>
      <c r="B40" s="190" t="s">
        <v>59</v>
      </c>
      <c r="C40" s="190"/>
      <c r="D40" s="50"/>
      <c r="E40" s="236" t="s">
        <v>60</v>
      </c>
      <c r="F40" s="236"/>
      <c r="G40" s="236"/>
      <c r="H40" s="50"/>
      <c r="J40" s="46"/>
    </row>
    <row r="41" spans="1:10" ht="4.5" hidden="1" customHeight="1">
      <c r="A41" s="45"/>
      <c r="B41" s="202"/>
      <c r="C41" s="202"/>
      <c r="D41" s="202"/>
      <c r="E41" s="202"/>
      <c r="F41" s="202"/>
      <c r="G41" s="202"/>
      <c r="H41" s="202"/>
      <c r="I41" s="202"/>
      <c r="J41" s="46"/>
    </row>
    <row r="42" spans="1:10" ht="15.75" hidden="1" customHeight="1">
      <c r="A42" s="45"/>
      <c r="B42" s="236" t="s">
        <v>61</v>
      </c>
      <c r="C42" s="236"/>
      <c r="D42" s="51"/>
      <c r="E42" s="236" t="s">
        <v>62</v>
      </c>
      <c r="F42" s="236"/>
      <c r="G42" s="236"/>
      <c r="H42" s="51"/>
      <c r="J42" s="46"/>
    </row>
    <row r="43" spans="1:10" ht="4.5" hidden="1" customHeight="1">
      <c r="A43" s="45"/>
      <c r="B43" s="202"/>
      <c r="C43" s="202"/>
      <c r="D43" s="202"/>
      <c r="E43" s="202"/>
      <c r="F43" s="202"/>
      <c r="G43" s="202"/>
      <c r="H43" s="202"/>
      <c r="I43" s="202"/>
      <c r="J43" s="46"/>
    </row>
    <row r="44" spans="1:10" ht="15.75" hidden="1" customHeight="1">
      <c r="A44" s="45"/>
      <c r="B44" s="190" t="s">
        <v>63</v>
      </c>
      <c r="C44" s="190"/>
      <c r="D44" s="50"/>
      <c r="E44" s="236" t="s">
        <v>64</v>
      </c>
      <c r="F44" s="236"/>
      <c r="G44" s="236"/>
      <c r="H44" s="50"/>
      <c r="J44" s="46"/>
    </row>
    <row r="45" spans="1:10" ht="10.5" hidden="1" customHeight="1">
      <c r="A45" s="45"/>
      <c r="B45" s="202"/>
      <c r="C45" s="202"/>
      <c r="D45" s="202"/>
      <c r="E45" s="202"/>
      <c r="F45" s="202"/>
      <c r="G45" s="202"/>
      <c r="H45" s="202"/>
      <c r="I45" s="202"/>
      <c r="J45" s="46"/>
    </row>
    <row r="46" spans="1:10" ht="15.5">
      <c r="A46" s="45"/>
      <c r="B46" s="235" t="str">
        <f>"8. ACCUEIL DES PERSONNES EN SITUATION DE HANDICAP (Saison "&amp;IF(TypeSaison="Décembre",Saison-1,Saison-2&amp;"/"&amp;Saison-1)&amp;")"</f>
        <v>8. ACCUEIL DES PERSONNES EN SITUATION DE HANDICAP (Saison 2024/2025)</v>
      </c>
      <c r="C46" s="235"/>
      <c r="D46" s="235"/>
      <c r="E46" s="235"/>
      <c r="F46" s="235"/>
      <c r="G46" s="235"/>
      <c r="H46" s="235"/>
      <c r="I46" s="235"/>
      <c r="J46" s="46"/>
    </row>
    <row r="47" spans="1:10" ht="7.5" customHeight="1">
      <c r="A47" s="45"/>
      <c r="B47" s="202"/>
      <c r="C47" s="202"/>
      <c r="D47" s="202"/>
      <c r="E47" s="202"/>
      <c r="F47" s="202"/>
      <c r="G47" s="202"/>
      <c r="H47" s="202"/>
      <c r="I47" s="202"/>
      <c r="J47" s="46"/>
    </row>
    <row r="48" spans="1:10" ht="15.9" customHeight="1">
      <c r="A48" s="45"/>
      <c r="B48" s="236" t="s">
        <v>65</v>
      </c>
      <c r="C48" s="236"/>
      <c r="D48" s="236"/>
      <c r="E48" s="236"/>
      <c r="F48" s="236"/>
      <c r="G48" s="236"/>
      <c r="H48" s="50"/>
      <c r="I48" s="42"/>
      <c r="J48" s="46"/>
    </row>
    <row r="49" spans="1:10" ht="4.5" customHeight="1">
      <c r="A49" s="45"/>
      <c r="B49" s="202"/>
      <c r="C49" s="202"/>
      <c r="D49" s="202"/>
      <c r="E49" s="202"/>
      <c r="F49" s="202"/>
      <c r="G49" s="202"/>
      <c r="H49" s="202"/>
      <c r="I49" s="202"/>
      <c r="J49" s="46"/>
    </row>
    <row r="50" spans="1:10" ht="15.9" customHeight="1">
      <c r="A50" s="45"/>
      <c r="B50" s="236" t="s">
        <v>66</v>
      </c>
      <c r="C50" s="236"/>
      <c r="D50" s="236"/>
      <c r="E50" s="236"/>
      <c r="F50" s="236"/>
      <c r="G50" s="236"/>
      <c r="H50" s="50"/>
      <c r="I50" s="42"/>
      <c r="J50" s="46"/>
    </row>
    <row r="51" spans="1:10" ht="4.5" customHeight="1">
      <c r="A51" s="45"/>
      <c r="B51" s="13"/>
      <c r="C51" s="13"/>
      <c r="D51" s="13"/>
      <c r="E51" s="13"/>
      <c r="F51" s="13"/>
      <c r="G51" s="13"/>
      <c r="H51" s="13"/>
      <c r="I51" s="13"/>
      <c r="J51" s="46"/>
    </row>
    <row r="52" spans="1:10" ht="15.75" customHeight="1">
      <c r="A52" s="45"/>
      <c r="B52" s="236" t="s">
        <v>67</v>
      </c>
      <c r="C52" s="236"/>
      <c r="D52" s="236"/>
      <c r="E52" s="236"/>
      <c r="F52" s="236"/>
      <c r="G52" s="236"/>
      <c r="H52" s="50"/>
      <c r="I52" s="42"/>
      <c r="J52" s="46"/>
    </row>
    <row r="53" spans="1:10" ht="4.5" customHeight="1">
      <c r="A53" s="45"/>
      <c r="B53" s="202"/>
      <c r="C53" s="202"/>
      <c r="D53" s="202"/>
      <c r="E53" s="202"/>
      <c r="F53" s="202"/>
      <c r="G53" s="202"/>
      <c r="H53" s="202"/>
      <c r="I53" s="202"/>
      <c r="J53" s="46"/>
    </row>
    <row r="54" spans="1:10" ht="15" customHeight="1">
      <c r="A54" s="45"/>
      <c r="B54" s="47" t="s">
        <v>68</v>
      </c>
      <c r="C54" s="237" t="s">
        <v>69</v>
      </c>
      <c r="D54" s="237"/>
      <c r="E54" s="237"/>
      <c r="F54" s="237"/>
      <c r="G54" s="237"/>
      <c r="H54" s="237"/>
      <c r="I54" s="237"/>
      <c r="J54" s="46"/>
    </row>
    <row r="55" spans="1:10" ht="4.5" customHeight="1">
      <c r="A55" s="45"/>
      <c r="B55" s="202"/>
      <c r="C55" s="202"/>
      <c r="D55" s="202"/>
      <c r="E55" s="202"/>
      <c r="F55" s="202"/>
      <c r="G55" s="202"/>
      <c r="H55" s="202"/>
      <c r="I55" s="202"/>
      <c r="J55" s="46"/>
    </row>
    <row r="56" spans="1:10" ht="15" customHeight="1">
      <c r="A56" s="45"/>
      <c r="B56" s="52"/>
      <c r="C56" s="234"/>
      <c r="D56" s="234"/>
      <c r="E56" s="234"/>
      <c r="F56" s="234"/>
      <c r="G56" s="234"/>
      <c r="H56" s="234"/>
      <c r="I56" s="234"/>
      <c r="J56" s="46"/>
    </row>
    <row r="57" spans="1:10" ht="37.4" customHeight="1">
      <c r="A57" s="45"/>
      <c r="B57" s="13"/>
      <c r="C57" s="234"/>
      <c r="D57" s="234"/>
      <c r="E57" s="234"/>
      <c r="F57" s="234"/>
      <c r="G57" s="234"/>
      <c r="H57" s="234"/>
      <c r="I57" s="234"/>
      <c r="J57" s="46"/>
    </row>
    <row r="58" spans="1:10" ht="15" customHeight="1">
      <c r="A58" s="45"/>
      <c r="B58" s="52"/>
      <c r="C58" s="234"/>
      <c r="D58" s="234"/>
      <c r="E58" s="234"/>
      <c r="F58" s="234"/>
      <c r="G58" s="234"/>
      <c r="H58" s="234"/>
      <c r="I58" s="234"/>
      <c r="J58" s="46"/>
    </row>
    <row r="59" spans="1:10" ht="37.4" customHeight="1">
      <c r="A59" s="45"/>
      <c r="B59" s="13"/>
      <c r="C59" s="234"/>
      <c r="D59" s="234"/>
      <c r="E59" s="234"/>
      <c r="F59" s="234"/>
      <c r="G59" s="234"/>
      <c r="H59" s="234"/>
      <c r="I59" s="234"/>
      <c r="J59" s="46"/>
    </row>
    <row r="60" spans="1:10" ht="14.9" customHeight="1">
      <c r="A60" s="45"/>
      <c r="B60" s="52"/>
      <c r="C60" s="234"/>
      <c r="D60" s="234"/>
      <c r="E60" s="234"/>
      <c r="F60" s="234"/>
      <c r="G60" s="234"/>
      <c r="H60" s="234"/>
      <c r="I60" s="234"/>
      <c r="J60" s="46"/>
    </row>
    <row r="61" spans="1:10" ht="37.4" customHeight="1">
      <c r="A61" s="45"/>
      <c r="B61" s="13"/>
      <c r="C61" s="234"/>
      <c r="D61" s="234"/>
      <c r="E61" s="234"/>
      <c r="F61" s="234"/>
      <c r="G61" s="234"/>
      <c r="H61" s="234"/>
      <c r="I61" s="234"/>
      <c r="J61" s="46"/>
    </row>
    <row r="62" spans="1:10" ht="12.5">
      <c r="A62" s="45"/>
      <c r="B62" s="202"/>
      <c r="C62" s="202"/>
      <c r="D62" s="202"/>
      <c r="E62" s="202"/>
      <c r="F62" s="202"/>
      <c r="G62" s="202"/>
      <c r="H62" s="202"/>
      <c r="I62" s="202"/>
      <c r="J62" s="46"/>
    </row>
    <row r="63" spans="1:10" ht="15.5">
      <c r="A63" s="45"/>
      <c r="B63" s="235" t="s">
        <v>70</v>
      </c>
      <c r="C63" s="235"/>
      <c r="D63" s="235"/>
      <c r="E63" s="235"/>
      <c r="F63" s="235"/>
      <c r="G63" s="235"/>
      <c r="H63" s="235"/>
      <c r="I63" s="235"/>
      <c r="J63" s="53"/>
    </row>
    <row r="64" spans="1:10" ht="20.399999999999999" customHeight="1">
      <c r="A64" s="45"/>
      <c r="B64" s="232" t="s">
        <v>71</v>
      </c>
      <c r="C64" s="232"/>
      <c r="D64" s="232"/>
      <c r="E64" s="232"/>
      <c r="F64" s="232"/>
      <c r="G64" s="232"/>
      <c r="H64" s="232"/>
      <c r="I64" s="232"/>
      <c r="J64" s="53"/>
    </row>
    <row r="65" spans="1:10" ht="14">
      <c r="A65" s="45"/>
      <c r="B65" s="228" t="s">
        <v>72</v>
      </c>
      <c r="C65" s="228"/>
      <c r="D65" s="228"/>
      <c r="E65" s="228"/>
      <c r="F65" s="228"/>
      <c r="G65" s="228"/>
      <c r="H65" s="228"/>
      <c r="I65" s="228"/>
      <c r="J65" s="53"/>
    </row>
    <row r="66" spans="1:10" ht="14">
      <c r="A66" s="45"/>
      <c r="B66" s="233"/>
      <c r="C66" s="233"/>
      <c r="D66" s="233"/>
      <c r="E66" s="233"/>
      <c r="F66" s="233"/>
      <c r="G66" s="233"/>
      <c r="H66" s="233"/>
      <c r="I66" s="233"/>
      <c r="J66" s="53"/>
    </row>
    <row r="67" spans="1:10" ht="55.4" customHeight="1">
      <c r="A67" s="45"/>
      <c r="B67" s="230"/>
      <c r="C67" s="230"/>
      <c r="D67" s="230"/>
      <c r="E67" s="230"/>
      <c r="F67" s="230"/>
      <c r="G67" s="230"/>
      <c r="H67" s="230"/>
      <c r="I67" s="230"/>
      <c r="J67" s="53"/>
    </row>
    <row r="68" spans="1:10" ht="14">
      <c r="A68" s="45"/>
      <c r="B68" s="233"/>
      <c r="C68" s="233"/>
      <c r="D68" s="233"/>
      <c r="E68" s="233"/>
      <c r="F68" s="233"/>
      <c r="G68" s="233"/>
      <c r="H68" s="233"/>
      <c r="I68" s="233"/>
      <c r="J68" s="53"/>
    </row>
    <row r="69" spans="1:10" ht="14">
      <c r="A69" s="45"/>
      <c r="B69" s="228" t="s">
        <v>73</v>
      </c>
      <c r="C69" s="228"/>
      <c r="D69" s="228"/>
      <c r="E69" s="228"/>
      <c r="F69" s="228"/>
      <c r="G69" s="228"/>
      <c r="H69" s="228"/>
      <c r="I69" s="228"/>
      <c r="J69" s="53"/>
    </row>
    <row r="70" spans="1:10" ht="12.5">
      <c r="A70" s="45"/>
      <c r="B70" s="229"/>
      <c r="C70" s="229"/>
      <c r="D70" s="229"/>
      <c r="E70" s="229"/>
      <c r="F70" s="229"/>
      <c r="G70" s="229"/>
      <c r="H70" s="229"/>
      <c r="I70" s="229"/>
      <c r="J70" s="53"/>
    </row>
    <row r="71" spans="1:10" ht="48.75" customHeight="1">
      <c r="A71" s="45"/>
      <c r="B71" s="230"/>
      <c r="C71" s="230"/>
      <c r="D71" s="230"/>
      <c r="E71" s="230"/>
      <c r="F71" s="230"/>
      <c r="G71" s="230"/>
      <c r="H71" s="230"/>
      <c r="I71" s="230"/>
      <c r="J71" s="53"/>
    </row>
    <row r="72" spans="1:10" ht="15.65" customHeight="1">
      <c r="A72" s="45"/>
      <c r="B72" s="190" t="str">
        <f>NomClub&amp;" "&amp;NomSection&amp;" - Subvention Municipale "&amp;Saison&amp;"    Page 2/8"</f>
        <v xml:space="preserve">  - Subvention Municipale 2026    Page 2/8</v>
      </c>
      <c r="C72" s="190"/>
      <c r="D72" s="190"/>
      <c r="E72" s="190"/>
      <c r="F72" s="190"/>
      <c r="G72" s="190"/>
      <c r="H72" s="190"/>
      <c r="I72" s="190"/>
      <c r="J72" s="46"/>
    </row>
    <row r="73" spans="1:10" ht="12.5">
      <c r="A73" s="43"/>
      <c r="B73" s="231"/>
      <c r="C73" s="231"/>
      <c r="D73" s="231"/>
      <c r="E73" s="231"/>
      <c r="F73" s="231"/>
      <c r="G73" s="231"/>
      <c r="H73" s="231"/>
      <c r="I73" s="231"/>
      <c r="J73" s="44"/>
    </row>
  </sheetData>
  <sheetProtection sheet="1" objects="1" scenarios="1"/>
  <mergeCells count="88">
    <mergeCell ref="B1:I1"/>
    <mergeCell ref="B2:I2"/>
    <mergeCell ref="B3:I3"/>
    <mergeCell ref="B4:D4"/>
    <mergeCell ref="E4:I4"/>
    <mergeCell ref="B5:D5"/>
    <mergeCell ref="E5:I5"/>
    <mergeCell ref="B6:I6"/>
    <mergeCell ref="B7:I7"/>
    <mergeCell ref="B8:D8"/>
    <mergeCell ref="E8:I8"/>
    <mergeCell ref="B9:I9"/>
    <mergeCell ref="B10:D10"/>
    <mergeCell ref="E10:I10"/>
    <mergeCell ref="B11:I11"/>
    <mergeCell ref="B12:I12"/>
    <mergeCell ref="B13:I13"/>
    <mergeCell ref="B14:D14"/>
    <mergeCell ref="E14:I14"/>
    <mergeCell ref="B15:D15"/>
    <mergeCell ref="E15:I15"/>
    <mergeCell ref="B16:I16"/>
    <mergeCell ref="B17:D17"/>
    <mergeCell ref="E17:I17"/>
    <mergeCell ref="B18:D18"/>
    <mergeCell ref="E18:I18"/>
    <mergeCell ref="B19:I19"/>
    <mergeCell ref="B20:I20"/>
    <mergeCell ref="B21:I21"/>
    <mergeCell ref="B22:C22"/>
    <mergeCell ref="E22:F22"/>
    <mergeCell ref="H22:I22"/>
    <mergeCell ref="B23:I23"/>
    <mergeCell ref="B24:G24"/>
    <mergeCell ref="H24:I24"/>
    <mergeCell ref="B25:I25"/>
    <mergeCell ref="B26:I26"/>
    <mergeCell ref="B27:I27"/>
    <mergeCell ref="B28:D28"/>
    <mergeCell ref="E28:F28"/>
    <mergeCell ref="G28:I28"/>
    <mergeCell ref="B29:I29"/>
    <mergeCell ref="B30:I30"/>
    <mergeCell ref="B31:I31"/>
    <mergeCell ref="B32:C32"/>
    <mergeCell ref="E32:G32"/>
    <mergeCell ref="B33:I33"/>
    <mergeCell ref="B34:C34"/>
    <mergeCell ref="E34:G34"/>
    <mergeCell ref="B35:I35"/>
    <mergeCell ref="B36:I36"/>
    <mergeCell ref="B37:I37"/>
    <mergeCell ref="B38:D38"/>
    <mergeCell ref="E38:H38"/>
    <mergeCell ref="B39:I39"/>
    <mergeCell ref="B40:C40"/>
    <mergeCell ref="E40:G40"/>
    <mergeCell ref="B41:I41"/>
    <mergeCell ref="B42:C42"/>
    <mergeCell ref="E42:G42"/>
    <mergeCell ref="B43:I43"/>
    <mergeCell ref="B44:C44"/>
    <mergeCell ref="E44:G44"/>
    <mergeCell ref="B45:I45"/>
    <mergeCell ref="B46:I46"/>
    <mergeCell ref="B47:I47"/>
    <mergeCell ref="B48:G48"/>
    <mergeCell ref="B49:I49"/>
    <mergeCell ref="B50:G50"/>
    <mergeCell ref="B52:G52"/>
    <mergeCell ref="B53:I53"/>
    <mergeCell ref="C54:I54"/>
    <mergeCell ref="B55:I55"/>
    <mergeCell ref="C56:I57"/>
    <mergeCell ref="C58:I59"/>
    <mergeCell ref="C60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1:I71"/>
    <mergeCell ref="B72:I72"/>
    <mergeCell ref="B73:I73"/>
  </mergeCells>
  <dataValidations count="19">
    <dataValidation operator="equal" allowBlank="1" showInputMessage="1" showErrorMessage="1" promptTitle="Votre fédération d'affiliation" prompt="Si vous êtes affiliés à une fédération sportive mettre son nom._x000a_Sinon LAISSEZ LA CELLULE VIDE." sqref="E14" xr:uid="{00000000-0002-0000-0100-000000000000}">
      <formula1>0</formula1>
      <formula2>0</formula2>
    </dataValidation>
    <dataValidation operator="equal" allowBlank="1" showInputMessage="1" showErrorMessage="1" promptTitle="Eventuellement votre 2ème fédération d'affiliation" prompt="Si vous êtes affiliés à une 2ème fédération sportive mettre son nom._x000a_Sinon LAISSEZ LA CELLULE VIDE." sqref="E17" xr:uid="{00000000-0002-0000-0100-000001000000}">
      <formula1>0</formula1>
      <formula2>0</formula2>
    </dataValidation>
    <dataValidation type="whole" allowBlank="1" showInputMessage="1" showErrorMessage="1" errorTitle="Entrée non valide" error="Pas plus de 15 bénévoles élus par club" promptTitle="Votre Conseil d'Administration " prompt="15 membres maximum (un membre par tranche de 10 adhérents)_x000a_Liste des membres élus à fournir en annexe." sqref="H24" xr:uid="{00000000-0002-0000-0100-000002000000}">
      <formula1>0</formula1>
      <formula2>15</formula2>
    </dataValidation>
    <dataValidation type="whole" allowBlank="1" showInputMessage="1" showErrorMessage="1" errorTitle="Entrée non valide" error="15 membres élus maximum !" prompt="15 membres élus maximum (avec un élu par tranche de 10 adhérents)" sqref="I24" xr:uid="{00000000-0002-0000-0100-000003000000}">
      <formula1>0</formula1>
      <formula2>15</formula2>
    </dataValidation>
    <dataValidation type="whole" allowBlank="1" showInputMessage="1" showErrorMessage="1" errorTitle="Entrée non valide" error="Pas plus de 5 représentants par club" promptTitle="Votre implication à l'OMS" prompt="5 maximum (1 au Comité Directeur + 1 maximum dans chacunes des 4 Commissions)" sqref="E28" xr:uid="{00000000-0002-0000-0100-000004000000}">
      <formula1>0</formula1>
      <formula2>5</formula2>
    </dataValidation>
    <dataValidation type="whole" allowBlank="1" showInputMessage="1" showErrorMessage="1" errorTitle="Entrée non valide" error="5 représentants maximum" prompt="5 maximum (1 au Comité directeur + 1 maximum dans chacunes des 4 Commissions)" sqref="F28" xr:uid="{00000000-0002-0000-0100-000005000000}">
      <formula1>0</formula1>
      <formula2>5</formula2>
    </dataValidation>
    <dataValidation type="whole" allowBlank="1" showErrorMessage="1" errorTitle="Entrée non valide" sqref="D32 H32" xr:uid="{00000000-0002-0000-0100-000006000000}">
      <formula1>0</formula1>
      <formula2>20</formula2>
    </dataValidation>
    <dataValidation type="whole" allowBlank="1" showErrorMessage="1" errorTitle="Donnée non valide" error="Au dela de la durée légale" sqref="D34 H34" xr:uid="{00000000-0002-0000-0100-000007000000}">
      <formula1>0</formula1>
      <formula2>D32*1820</formula2>
    </dataValidation>
    <dataValidation type="whole" allowBlank="1" showInputMessage="1" showErrorMessage="1" errorTitle="Entrée non valide" error="Limité à 99" promptTitle="Vos techniciens diplômés" prompt="Nb d'encadrants titulaires d'un diplôme d'initiateur, d'éducateur ou d'entraîneur fédéral ou Jeunesse et Sports._x000a_Liste officielle de la Fédération à fournir en annexe" sqref="D40" xr:uid="{00000000-0002-0000-0100-000008000000}">
      <formula1>0</formula1>
      <formula2>99</formula2>
    </dataValidation>
    <dataValidation type="whole" allowBlank="1" showInputMessage="1" showErrorMessage="1" errorTitle="Entrée non valide" error="Limité à 99" promptTitle="Vos juges et arbitres" prompt="Nb d'encadrants titulaires d'un diplôme officiel de juges ou d'arbitre._x000a_Liste officielle de la Fédération à fournir en annexe" sqref="H40" xr:uid="{00000000-0002-0000-0100-000009000000}">
      <formula1>0</formula1>
      <formula2>99</formula2>
    </dataValidation>
    <dataValidation type="whole" allowBlank="1" showErrorMessage="1" errorTitle="Entrée non valide" error="Limité à 999" sqref="D42 H42" xr:uid="{00000000-0002-0000-0100-00000A000000}">
      <formula1>0</formula1>
      <formula2>999</formula2>
    </dataValidation>
    <dataValidation type="whole" allowBlank="1" showInputMessage="1" showErrorMessage="1" errorTitle="Entrée non valide" error="limité à 99" promptTitle="Vos techniciens en formation" prompt="Nb d'encadrants inscrits à une formation diplômante d'initiateur, de moniteur ou d'entraîneur                 pour la saison en cours" sqref="D44" xr:uid="{00000000-0002-0000-0100-00000B000000}">
      <formula1>0</formula1>
      <formula2>99</formula2>
    </dataValidation>
    <dataValidation type="whole" allowBlank="1" showInputMessage="1" showErrorMessage="1" errorTitle="Entrée non valide" error="Limité à 99" promptTitle="Vos juges et arbitres en formation" prompt="Nb de personnes inscrites à une formation diplômante de juge ou d'arbitre pour la saison en cours" sqref="H44" xr:uid="{00000000-0002-0000-0100-00000C000000}">
      <formula1>0</formula1>
      <formula2>99</formula2>
    </dataValidation>
    <dataValidation type="whole" allowBlank="1" showInputMessage="1" showErrorMessage="1" errorTitle="Entrée non valide" error="Limité à 99" promptTitle="Accueil des personnes en situation de handicap" prompt="Liste des personnes en situation de handicap pratiquant une activité sportive toute l'année dans le club à fournir en annexe" sqref="H48 H50" xr:uid="{00000000-0002-0000-0100-00000D000000}">
      <formula1>0</formula1>
      <formula2>99</formula2>
    </dataValidation>
    <dataValidation type="whole" allowBlank="1" showInputMessage="1" showErrorMessage="1" errorTitle="Entréé non valide" error="Limité à 10" promptTitle="Vos actions en faveur du Handicap" prompt="Décrire chacune des actions dans les zones ci-dessous" sqref="H52" xr:uid="{00000000-0002-0000-0100-00000E000000}">
      <formula1>0</formula1>
      <formula2>10</formula2>
    </dataValidation>
    <dataValidation operator="equal" allowBlank="1" showInputMessage="1" showErrorMessage="1" promptTitle="Brève description de votre 1ère action" prompt="Utiliser &lt;Ctrl&gt;+&lt;Entrée&gt; pour retourner à la ligne" sqref="C56" xr:uid="{00000000-0002-0000-0100-00000F000000}">
      <formula1>0</formula1>
      <formula2>0</formula2>
    </dataValidation>
    <dataValidation operator="equal" allowBlank="1" showInputMessage="1" showErrorMessage="1" promptTitle="Brève description de votre 2ème action" prompt="Utiliser &lt;Ctrl&gt;+&lt;Entrée&gt; pour retourner à la ligne" sqref="C58" xr:uid="{00000000-0002-0000-0100-000010000000}">
      <formula1>0</formula1>
      <formula2>0</formula2>
    </dataValidation>
    <dataValidation operator="equal" allowBlank="1" showInputMessage="1" showErrorMessage="1" promptTitle="Brève description de votre 6ème action" prompt="Utiliser &lt;Ctrl&gt;+&lt;Entrée&gt; pour retourner à la ligne" sqref="C60" xr:uid="{00000000-0002-0000-0100-000011000000}">
      <formula1>0</formula1>
      <formula2>0</formula2>
    </dataValidation>
    <dataValidation operator="equal" allowBlank="1" showInputMessage="1" showErrorMessage="1" prompt="Utilisez &lt;Ctrl&gt;+&lt;Entrée&gt;_x000a_pour retourner à la ligne" sqref="B67 B71" xr:uid="{00000000-0002-0000-0100-000012000000}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L25"/>
  <sheetViews>
    <sheetView zoomScaleNormal="100" workbookViewId="0">
      <selection activeCell="D11" sqref="D11"/>
    </sheetView>
  </sheetViews>
  <sheetFormatPr baseColWidth="10" defaultColWidth="11.54296875" defaultRowHeight="12.75" customHeight="1"/>
  <cols>
    <col min="1" max="1" width="3.54296875" customWidth="1"/>
    <col min="2" max="2" width="17.08984375" customWidth="1"/>
    <col min="3" max="3" width="37.08984375" customWidth="1"/>
    <col min="4" max="4" width="17.08984375" customWidth="1"/>
    <col min="5" max="5" width="37.453125" customWidth="1"/>
    <col min="6" max="6" width="3.54296875" customWidth="1"/>
    <col min="7" max="64" width="11.08984375" customWidth="1"/>
  </cols>
  <sheetData>
    <row r="1" spans="1:6" ht="27.75" customHeight="1">
      <c r="A1" s="3"/>
      <c r="B1" s="200"/>
      <c r="C1" s="200"/>
      <c r="D1" s="200"/>
      <c r="E1" s="200"/>
      <c r="F1" s="57" t="s">
        <v>74</v>
      </c>
    </row>
    <row r="2" spans="1:6" ht="15.5">
      <c r="A2" s="254"/>
      <c r="B2" s="255" t="s">
        <v>75</v>
      </c>
      <c r="C2" s="255"/>
      <c r="D2" s="255"/>
      <c r="E2" s="255"/>
      <c r="F2" s="256"/>
    </row>
    <row r="3" spans="1:6" ht="11.25" customHeight="1">
      <c r="A3" s="254"/>
      <c r="B3" s="202"/>
      <c r="C3" s="202"/>
      <c r="D3" s="202"/>
      <c r="E3" s="202"/>
      <c r="F3" s="256"/>
    </row>
    <row r="4" spans="1:6" ht="75.25" customHeight="1">
      <c r="A4" s="254"/>
      <c r="B4" s="58" t="s">
        <v>76</v>
      </c>
      <c r="C4" s="55"/>
      <c r="D4" s="59"/>
      <c r="E4" s="55"/>
      <c r="F4" s="256"/>
    </row>
    <row r="5" spans="1:6" ht="33.75" customHeight="1">
      <c r="A5" s="254"/>
      <c r="B5" s="202"/>
      <c r="C5" s="202"/>
      <c r="D5" s="202"/>
      <c r="E5" s="202"/>
      <c r="F5" s="256"/>
    </row>
    <row r="6" spans="1:6" ht="15.75" customHeight="1">
      <c r="A6" s="254"/>
      <c r="B6" s="257" t="str">
        <f>"11. RESULTATS EN COMPETITION - SAISON "&amp;IF(TypeSaison="Décembre",Saison-1,Saison-2&amp;"/"&amp;Saison-1)</f>
        <v>11. RESULTATS EN COMPETITION - SAISON 2024/2025</v>
      </c>
      <c r="C6" s="257"/>
      <c r="D6" s="257"/>
      <c r="E6" s="257"/>
      <c r="F6" s="256"/>
    </row>
    <row r="7" spans="1:6" ht="11.25" customHeight="1">
      <c r="A7" s="254"/>
      <c r="B7" s="202"/>
      <c r="C7" s="202"/>
      <c r="D7" s="202"/>
      <c r="E7" s="202"/>
      <c r="F7" s="256"/>
    </row>
    <row r="8" spans="1:6" ht="16.5" customHeight="1">
      <c r="A8" s="254"/>
      <c r="B8" s="258" t="s">
        <v>77</v>
      </c>
      <c r="C8" s="258"/>
      <c r="D8" s="258"/>
      <c r="E8" s="258"/>
      <c r="F8" s="256"/>
    </row>
    <row r="9" spans="1:6" ht="18" customHeight="1">
      <c r="A9" s="254"/>
      <c r="B9" s="259" t="s">
        <v>78</v>
      </c>
      <c r="C9" s="259"/>
      <c r="D9" s="259" t="s">
        <v>79</v>
      </c>
      <c r="E9" s="259"/>
      <c r="F9" s="256"/>
    </row>
    <row r="10" spans="1:6" ht="13.5" customHeight="1">
      <c r="A10" s="254"/>
      <c r="B10" s="50"/>
      <c r="C10" t="s">
        <v>80</v>
      </c>
      <c r="D10" s="50"/>
      <c r="E10" t="s">
        <v>80</v>
      </c>
      <c r="F10" s="256"/>
    </row>
    <row r="11" spans="1:6" ht="4.5" customHeight="1">
      <c r="A11" s="254"/>
      <c r="B11" s="241"/>
      <c r="C11" s="241"/>
      <c r="D11" s="241"/>
      <c r="E11" s="241"/>
      <c r="F11" s="256"/>
    </row>
    <row r="12" spans="1:6" ht="13.5" customHeight="1">
      <c r="A12" s="254"/>
      <c r="B12" s="50"/>
      <c r="C12" t="s">
        <v>81</v>
      </c>
      <c r="D12" s="50"/>
      <c r="E12" t="s">
        <v>81</v>
      </c>
      <c r="F12" s="256"/>
    </row>
    <row r="13" spans="1:6" ht="4.5" customHeight="1">
      <c r="A13" s="254"/>
      <c r="B13" s="241"/>
      <c r="C13" s="241"/>
      <c r="D13" s="241"/>
      <c r="E13" s="241"/>
      <c r="F13" s="256"/>
    </row>
    <row r="14" spans="1:6" ht="13.5" customHeight="1">
      <c r="A14" s="254"/>
      <c r="B14" s="50"/>
      <c r="C14" t="s">
        <v>82</v>
      </c>
      <c r="D14" s="50"/>
      <c r="E14" t="s">
        <v>82</v>
      </c>
      <c r="F14" s="256"/>
    </row>
    <row r="15" spans="1:6" ht="15.75" customHeight="1">
      <c r="A15" s="254"/>
      <c r="B15" s="253"/>
      <c r="C15" s="253"/>
      <c r="D15" s="253"/>
      <c r="E15" s="253"/>
      <c r="F15" s="256"/>
    </row>
    <row r="16" spans="1:6" ht="15.5">
      <c r="A16" s="254"/>
      <c r="B16" s="258" t="s">
        <v>83</v>
      </c>
      <c r="C16" s="258"/>
      <c r="D16" s="258"/>
      <c r="E16" s="258"/>
      <c r="F16" s="256"/>
    </row>
    <row r="17" spans="1:64" ht="8.25" customHeight="1">
      <c r="A17" s="254"/>
      <c r="B17" s="253"/>
      <c r="C17" s="253"/>
      <c r="D17" s="253"/>
      <c r="E17" s="253"/>
      <c r="F17" s="256"/>
    </row>
    <row r="18" spans="1:64" ht="306.75" customHeight="1">
      <c r="A18" s="254"/>
      <c r="B18" s="252"/>
      <c r="C18" s="252"/>
      <c r="D18" s="252"/>
      <c r="E18" s="252"/>
      <c r="F18" s="256"/>
    </row>
    <row r="19" spans="1:64" ht="16.399999999999999" customHeight="1">
      <c r="A19" s="254"/>
      <c r="B19" s="202"/>
      <c r="C19" s="202"/>
      <c r="D19" s="202"/>
      <c r="E19" s="202"/>
      <c r="F19" s="256"/>
    </row>
    <row r="20" spans="1:64" ht="15.75" customHeight="1">
      <c r="A20" s="254"/>
      <c r="B20" s="235" t="s">
        <v>84</v>
      </c>
      <c r="C20" s="235"/>
      <c r="D20" s="235"/>
      <c r="E20" s="235"/>
      <c r="F20" s="256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</row>
    <row r="21" spans="1:64" ht="8.25" customHeight="1">
      <c r="A21" s="254"/>
      <c r="B21" s="253"/>
      <c r="C21" s="253"/>
      <c r="D21" s="253"/>
      <c r="E21" s="253"/>
      <c r="F21" s="256"/>
    </row>
    <row r="22" spans="1:64" ht="173.9" customHeight="1">
      <c r="A22" s="254"/>
      <c r="B22" s="230"/>
      <c r="C22" s="230"/>
      <c r="D22" s="230"/>
      <c r="E22" s="230"/>
      <c r="F22" s="256"/>
    </row>
    <row r="23" spans="1:64" ht="44.75" customHeight="1">
      <c r="A23" s="254"/>
      <c r="B23" s="251"/>
      <c r="C23" s="251"/>
      <c r="D23" s="251"/>
      <c r="E23" s="251"/>
      <c r="F23" s="256"/>
    </row>
    <row r="24" spans="1:64" ht="12.5">
      <c r="A24" s="254"/>
      <c r="B24" s="190" t="str">
        <f>NomClub&amp;" "&amp;NomSection&amp;" - Subvention Municipale "&amp;Saison&amp;"    Page 4/10"</f>
        <v xml:space="preserve">  - Subvention Municipale 2026    Page 4/10</v>
      </c>
      <c r="C24" s="190"/>
      <c r="D24" s="190"/>
      <c r="E24" s="190"/>
      <c r="F24" s="256"/>
    </row>
    <row r="25" spans="1:64" ht="12.5">
      <c r="A25" s="43"/>
      <c r="B25" s="231"/>
      <c r="C25" s="231"/>
      <c r="D25" s="231"/>
      <c r="E25" s="231"/>
      <c r="F25" s="44"/>
    </row>
  </sheetData>
  <sheetProtection sheet="1" objects="1" scenarios="1"/>
  <mergeCells count="24">
    <mergeCell ref="B1:E1"/>
    <mergeCell ref="A2:A24"/>
    <mergeCell ref="B2:E2"/>
    <mergeCell ref="F2:F24"/>
    <mergeCell ref="B3:E3"/>
    <mergeCell ref="B5:E5"/>
    <mergeCell ref="B6:E6"/>
    <mergeCell ref="B7:E7"/>
    <mergeCell ref="B8:E8"/>
    <mergeCell ref="B9:C9"/>
    <mergeCell ref="D9:E9"/>
    <mergeCell ref="B11:E11"/>
    <mergeCell ref="B13:E13"/>
    <mergeCell ref="B15:E15"/>
    <mergeCell ref="B16:E16"/>
    <mergeCell ref="B17:E17"/>
    <mergeCell ref="B23:E23"/>
    <mergeCell ref="B24:E24"/>
    <mergeCell ref="B25:E25"/>
    <mergeCell ref="B18:E18"/>
    <mergeCell ref="B19:E19"/>
    <mergeCell ref="B20:E20"/>
    <mergeCell ref="B21:E21"/>
    <mergeCell ref="B22:E22"/>
  </mergeCells>
  <dataValidations count="7">
    <dataValidation operator="equal" allowBlank="1" showInputMessage="1" showErrorMessage="1" prompt="Utilisez &lt;Ctrl&gt;+&lt;Entrée&gt;_x000a_pour changer de ligne" sqref="C4 E4 B18 B22" xr:uid="{00000000-0002-0000-0200-000000000000}">
      <formula1>0</formula1>
      <formula2>0</formula2>
    </dataValidation>
    <dataValidation type="whole" allowBlank="1" showInputMessage="1" showErrorMessage="1" errorTitle="Entrée non valide" error="Limité à 100" promptTitle="Vos équipes en département" prompt="Mettre le nombre d'équipes ayant participé ou atteint le niveau départemental maximum" sqref="B10" xr:uid="{00000000-0002-0000-0200-000001000000}">
      <formula1>0</formula1>
      <formula2>100</formula2>
    </dataValidation>
    <dataValidation type="whole" allowBlank="1" showInputMessage="1" showErrorMessage="1" errorTitle="Entrée non valide" error="Limité à 1000" promptTitle="Vos individuels en département" prompt="Mettre le nombre d'individuels ayant participé ou atteint le niveau départemental maximum" sqref="D10" xr:uid="{00000000-0002-0000-0200-000002000000}">
      <formula1>0</formula1>
      <formula2>1000</formula2>
    </dataValidation>
    <dataValidation type="whole" allowBlank="1" showInputMessage="1" showErrorMessage="1" errorTitle="Entrée non valide" error="Limité à 100" promptTitle="Vos équipes en Région" prompt="Mettre le nombre d'équipes ayant participé ou atteint le niveau régional maximum_x000a_                et non comptés dans le niveau inférieur." sqref="B12" xr:uid="{00000000-0002-0000-0200-000003000000}">
      <formula1>0</formula1>
      <formula2>100</formula2>
    </dataValidation>
    <dataValidation type="whole" allowBlank="1" showInputMessage="1" showErrorMessage="1" errorTitle="Entrée non valide" error="Limité à 1000" promptTitle="Vos individuels en Région" prompt="Mettre le nombre d'individuels ayant participé ou atteint le niveau régional maximum_x000a_et non comptés dans le niveau inférieur." sqref="D12" xr:uid="{00000000-0002-0000-0200-000004000000}">
      <formula1>0</formula1>
      <formula2>1000</formula2>
    </dataValidation>
    <dataValidation type="whole" allowBlank="1" showInputMessage="1" showErrorMessage="1" errorTitle="Entrée non valide" error="Limité à 100" promptTitle="Vos équipes en Inter-région ou en National" prompt="Mettre le nombre d'équipes ayant participé ou atteint un niveau au dela du régional_x000a_et non comptés dans les niveaux inférieurs." sqref="B14" xr:uid="{00000000-0002-0000-0200-000005000000}">
      <formula1>0</formula1>
      <formula2>100</formula2>
    </dataValidation>
    <dataValidation type="whole" allowBlank="1" showInputMessage="1" showErrorMessage="1" errorTitle="Entrée non valide" error="Limité à 1000" promptTitle="Vos individuels en Inter-région et en National" prompt="Mettre le nombre d'individuels ayant participé ou atteint un niveau au delà du régional_x000a_et non comptés dans les niveaux inférieurs." sqref="D14" xr:uid="{00000000-0002-0000-0200-000006000000}">
      <formula1>0</formula1>
      <formula2>1000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L38"/>
  <sheetViews>
    <sheetView zoomScaleNormal="100" workbookViewId="0">
      <selection activeCell="D11" sqref="D11"/>
    </sheetView>
  </sheetViews>
  <sheetFormatPr baseColWidth="10" defaultColWidth="11.54296875" defaultRowHeight="12.75" customHeight="1"/>
  <cols>
    <col min="1" max="1" width="3.54296875" customWidth="1"/>
    <col min="2" max="2" width="15.6328125" customWidth="1"/>
    <col min="3" max="3" width="7.08984375" customWidth="1"/>
    <col min="4" max="4" width="1.08984375" customWidth="1"/>
    <col min="5" max="6" width="7.08984375" customWidth="1"/>
    <col min="7" max="7" width="0.6328125" customWidth="1"/>
    <col min="8" max="9" width="7.08984375" customWidth="1"/>
    <col min="10" max="10" width="0.6328125" customWidth="1"/>
    <col min="11" max="12" width="7.08984375" customWidth="1"/>
    <col min="13" max="13" width="0.6328125" customWidth="1"/>
    <col min="14" max="15" width="7.08984375" customWidth="1"/>
    <col min="16" max="16" width="0.6328125" customWidth="1"/>
    <col min="17" max="18" width="7.08984375" customWidth="1"/>
    <col min="19" max="19" width="0.6328125" customWidth="1"/>
    <col min="20" max="20" width="7.08984375" customWidth="1"/>
    <col min="21" max="21" width="10.36328125" customWidth="1"/>
    <col min="22" max="22" width="0.6328125" customWidth="1"/>
    <col min="23" max="24" width="10.36328125" customWidth="1"/>
    <col min="25" max="25" width="0.6328125" customWidth="1"/>
    <col min="26" max="26" width="10.36328125" customWidth="1"/>
    <col min="27" max="27" width="3.54296875" customWidth="1"/>
    <col min="28" max="64" width="11.453125" customWidth="1"/>
  </cols>
  <sheetData>
    <row r="1" spans="1:64" ht="12.5">
      <c r="A1" s="3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4"/>
    </row>
    <row r="2" spans="1:64" ht="45" customHeight="1">
      <c r="A2" s="2"/>
      <c r="B2" s="61"/>
      <c r="C2" s="61"/>
      <c r="D2" s="61"/>
      <c r="E2" s="284" t="str">
        <f>"ASSOCIATION : "&amp;NomClub&amp;" "&amp;NomSection</f>
        <v xml:space="preserve">ASSOCIATION :  </v>
      </c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1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</row>
    <row r="3" spans="1:64" ht="21.75" customHeight="1">
      <c r="A3" s="2"/>
      <c r="B3" s="285" t="s">
        <v>85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1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</row>
    <row r="4" spans="1:64" ht="21.75" customHeight="1">
      <c r="A4" s="2"/>
      <c r="B4" s="286" t="str">
        <f>"SAISON "&amp; IF(TypeSaison = "Décembre",AnSaison,AnSaison-1&amp;"/"&amp;AnSaison)</f>
        <v>SAISON 2023/2024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1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</row>
    <row r="5" spans="1:64" ht="48" customHeight="1">
      <c r="A5" s="2"/>
      <c r="B5" s="62"/>
      <c r="C5" s="287" t="s">
        <v>86</v>
      </c>
      <c r="D5" s="287"/>
      <c r="E5" s="287"/>
      <c r="F5" s="287"/>
      <c r="G5" s="287"/>
      <c r="H5" s="287"/>
      <c r="I5" s="287" t="s">
        <v>87</v>
      </c>
      <c r="J5" s="287"/>
      <c r="K5" s="287"/>
      <c r="L5" s="287"/>
      <c r="M5" s="287"/>
      <c r="N5" s="287"/>
      <c r="O5" s="287" t="s">
        <v>88</v>
      </c>
      <c r="P5" s="287"/>
      <c r="Q5" s="287"/>
      <c r="R5" s="287"/>
      <c r="S5" s="287"/>
      <c r="T5" s="287"/>
      <c r="U5" s="288" t="s">
        <v>89</v>
      </c>
      <c r="V5" s="288"/>
      <c r="W5" s="288"/>
      <c r="X5" s="288"/>
      <c r="Y5" s="288"/>
      <c r="Z5" s="288"/>
      <c r="AA5" s="1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ht="12.75" customHeight="1">
      <c r="A6" s="2"/>
      <c r="B6" s="63" t="s">
        <v>90</v>
      </c>
      <c r="C6" s="289" t="s">
        <v>91</v>
      </c>
      <c r="D6" s="289"/>
      <c r="E6" s="289"/>
      <c r="F6" s="289" t="s">
        <v>92</v>
      </c>
      <c r="G6" s="289"/>
      <c r="H6" s="289"/>
      <c r="I6" s="289" t="s">
        <v>91</v>
      </c>
      <c r="J6" s="289"/>
      <c r="K6" s="289"/>
      <c r="L6" s="289" t="s">
        <v>92</v>
      </c>
      <c r="M6" s="289"/>
      <c r="N6" s="289"/>
      <c r="O6" s="289" t="s">
        <v>91</v>
      </c>
      <c r="P6" s="289"/>
      <c r="Q6" s="289"/>
      <c r="R6" s="289" t="s">
        <v>92</v>
      </c>
      <c r="S6" s="289"/>
      <c r="T6" s="289"/>
      <c r="U6" s="290" t="s">
        <v>91</v>
      </c>
      <c r="V6" s="290"/>
      <c r="W6" s="290"/>
      <c r="X6" s="291" t="s">
        <v>92</v>
      </c>
      <c r="Y6" s="291"/>
      <c r="Z6" s="291"/>
      <c r="AA6" s="1"/>
    </row>
    <row r="7" spans="1:64" ht="14">
      <c r="A7" s="2"/>
      <c r="B7" s="64"/>
      <c r="C7" s="65" t="s">
        <v>93</v>
      </c>
      <c r="D7" s="66"/>
      <c r="E7" s="65" t="s">
        <v>94</v>
      </c>
      <c r="F7" s="65" t="s">
        <v>93</v>
      </c>
      <c r="G7" s="66"/>
      <c r="H7" s="67" t="s">
        <v>94</v>
      </c>
      <c r="I7" s="65" t="s">
        <v>93</v>
      </c>
      <c r="J7" s="66"/>
      <c r="K7" s="65" t="s">
        <v>94</v>
      </c>
      <c r="L7" s="65" t="s">
        <v>93</v>
      </c>
      <c r="M7" s="66"/>
      <c r="N7" s="67" t="s">
        <v>94</v>
      </c>
      <c r="O7" s="65" t="s">
        <v>93</v>
      </c>
      <c r="P7" s="66"/>
      <c r="Q7" s="65" t="s">
        <v>94</v>
      </c>
      <c r="R7" s="65" t="s">
        <v>93</v>
      </c>
      <c r="S7" s="66"/>
      <c r="T7" s="67" t="s">
        <v>94</v>
      </c>
      <c r="U7" s="68" t="s">
        <v>93</v>
      </c>
      <c r="V7" s="69"/>
      <c r="W7" s="70" t="s">
        <v>94</v>
      </c>
      <c r="X7" s="70" t="s">
        <v>93</v>
      </c>
      <c r="Y7" s="69"/>
      <c r="Z7" s="71" t="s">
        <v>94</v>
      </c>
      <c r="AA7" s="1"/>
    </row>
    <row r="8" spans="1:64" ht="22.5" customHeight="1">
      <c r="A8" s="2"/>
      <c r="B8" s="274" t="str">
        <f>"Moins de 7 ans "&amp;AnSaison-7 &amp;" et après"</f>
        <v>Moins de 7 ans 2017 et après</v>
      </c>
      <c r="C8" s="72"/>
      <c r="D8" s="73"/>
      <c r="E8" s="74"/>
      <c r="F8" s="75"/>
      <c r="G8" s="73"/>
      <c r="H8" s="74"/>
      <c r="I8" s="72"/>
      <c r="J8" s="73"/>
      <c r="K8" s="74"/>
      <c r="L8" s="75"/>
      <c r="M8" s="73"/>
      <c r="N8" s="74"/>
      <c r="O8" s="76"/>
      <c r="P8" s="73"/>
      <c r="Q8" s="76"/>
      <c r="R8" s="76"/>
      <c r="S8" s="73"/>
      <c r="T8" s="76"/>
      <c r="U8" s="76">
        <f>C8+I8+O8</f>
        <v>0</v>
      </c>
      <c r="V8" s="73"/>
      <c r="W8" s="77">
        <f>E8+K8+Q8</f>
        <v>0</v>
      </c>
      <c r="X8" s="78">
        <f>F8+L8+R8</f>
        <v>0</v>
      </c>
      <c r="Y8" s="73"/>
      <c r="Z8" s="79">
        <f>H8+N8+T8</f>
        <v>0</v>
      </c>
      <c r="AA8" s="1"/>
      <c r="AB8" s="80"/>
      <c r="AE8" s="81"/>
    </row>
    <row r="9" spans="1:64" ht="15" customHeight="1">
      <c r="A9" s="2"/>
      <c r="B9" s="274"/>
      <c r="C9" s="275">
        <f>C8+E8</f>
        <v>0</v>
      </c>
      <c r="D9" s="275"/>
      <c r="E9" s="275"/>
      <c r="F9" s="276">
        <f>F8+H8</f>
        <v>0</v>
      </c>
      <c r="G9" s="276"/>
      <c r="H9" s="276"/>
      <c r="I9" s="275">
        <f>I8+K8</f>
        <v>0</v>
      </c>
      <c r="J9" s="275"/>
      <c r="K9" s="275"/>
      <c r="L9" s="276">
        <f>L8+N8</f>
        <v>0</v>
      </c>
      <c r="M9" s="276"/>
      <c r="N9" s="276"/>
      <c r="O9" s="275"/>
      <c r="P9" s="275"/>
      <c r="Q9" s="275"/>
      <c r="R9" s="276"/>
      <c r="S9" s="276"/>
      <c r="T9" s="276"/>
      <c r="U9" s="277">
        <f>U8+W8</f>
        <v>0</v>
      </c>
      <c r="V9" s="277"/>
      <c r="W9" s="277"/>
      <c r="X9" s="278">
        <f>X8+Z8</f>
        <v>0</v>
      </c>
      <c r="Y9" s="278"/>
      <c r="Z9" s="278"/>
      <c r="AA9" s="1"/>
      <c r="AB9" s="80"/>
    </row>
    <row r="10" spans="1:64" ht="15" customHeight="1">
      <c r="A10" s="2"/>
      <c r="B10" s="274"/>
      <c r="C10" s="279"/>
      <c r="D10" s="279"/>
      <c r="E10" s="283">
        <f>C9+F9</f>
        <v>0</v>
      </c>
      <c r="F10" s="283"/>
      <c r="G10" s="279"/>
      <c r="H10" s="279"/>
      <c r="I10" s="279"/>
      <c r="J10" s="279"/>
      <c r="K10" s="283">
        <f>I9+L9</f>
        <v>0</v>
      </c>
      <c r="L10" s="283"/>
      <c r="M10" s="279"/>
      <c r="N10" s="279"/>
      <c r="O10" s="279"/>
      <c r="P10" s="279"/>
      <c r="Q10" s="283">
        <v>0</v>
      </c>
      <c r="R10" s="283"/>
      <c r="S10" s="279"/>
      <c r="T10" s="279"/>
      <c r="U10" s="269"/>
      <c r="V10" s="269"/>
      <c r="W10" s="270">
        <f>U9+X9</f>
        <v>0</v>
      </c>
      <c r="X10" s="270"/>
      <c r="Y10" s="282"/>
      <c r="Z10" s="282"/>
      <c r="AA10" s="1"/>
    </row>
    <row r="11" spans="1:64" ht="22.5" customHeight="1">
      <c r="A11" s="2"/>
      <c r="B11" s="274" t="str">
        <f>"    7 à 14 ans     "&amp;AnSaison-14&amp;" à "&amp;AnSaison-8</f>
        <v xml:space="preserve">    7 à 14 ans     2010 à 2016</v>
      </c>
      <c r="C11" s="72"/>
      <c r="D11" s="73"/>
      <c r="E11" s="74"/>
      <c r="F11" s="75"/>
      <c r="G11" s="73"/>
      <c r="H11" s="74"/>
      <c r="I11" s="72"/>
      <c r="J11" s="73"/>
      <c r="K11" s="74"/>
      <c r="L11" s="75"/>
      <c r="M11" s="73"/>
      <c r="N11" s="74"/>
      <c r="O11" s="72"/>
      <c r="P11" s="73"/>
      <c r="Q11" s="74"/>
      <c r="R11" s="75"/>
      <c r="S11" s="73"/>
      <c r="T11" s="74"/>
      <c r="U11" s="76">
        <f>C11+I11+O11</f>
        <v>0</v>
      </c>
      <c r="V11" s="73"/>
      <c r="W11" s="77">
        <f>E11+K11+Q11</f>
        <v>0</v>
      </c>
      <c r="X11" s="78">
        <f>F11+L11+R11</f>
        <v>0</v>
      </c>
      <c r="Y11" s="73"/>
      <c r="Z11" s="79">
        <f>H11+N11+T11</f>
        <v>0</v>
      </c>
      <c r="AA11" s="1"/>
    </row>
    <row r="12" spans="1:64" ht="15" customHeight="1">
      <c r="A12" s="2"/>
      <c r="B12" s="274"/>
      <c r="C12" s="275">
        <f>C11+E11</f>
        <v>0</v>
      </c>
      <c r="D12" s="275"/>
      <c r="E12" s="275"/>
      <c r="F12" s="276">
        <f>F11+H11</f>
        <v>0</v>
      </c>
      <c r="G12" s="276"/>
      <c r="H12" s="276"/>
      <c r="I12" s="275">
        <f>I11+K11</f>
        <v>0</v>
      </c>
      <c r="J12" s="275"/>
      <c r="K12" s="275"/>
      <c r="L12" s="276">
        <f>L11+N11</f>
        <v>0</v>
      </c>
      <c r="M12" s="276"/>
      <c r="N12" s="276"/>
      <c r="O12" s="275">
        <f>O11+Q11</f>
        <v>0</v>
      </c>
      <c r="P12" s="275"/>
      <c r="Q12" s="275"/>
      <c r="R12" s="276">
        <f>R11+T11</f>
        <v>0</v>
      </c>
      <c r="S12" s="276"/>
      <c r="T12" s="276"/>
      <c r="U12" s="277">
        <f>U11+W11</f>
        <v>0</v>
      </c>
      <c r="V12" s="277"/>
      <c r="W12" s="277"/>
      <c r="X12" s="278">
        <f>X11+Z11</f>
        <v>0</v>
      </c>
      <c r="Y12" s="278"/>
      <c r="Z12" s="278"/>
      <c r="AA12" s="1"/>
    </row>
    <row r="13" spans="1:64" ht="15" customHeight="1">
      <c r="A13" s="2"/>
      <c r="B13" s="274"/>
      <c r="C13" s="279"/>
      <c r="D13" s="279"/>
      <c r="E13" s="283">
        <f>C12+F12</f>
        <v>0</v>
      </c>
      <c r="F13" s="283"/>
      <c r="G13" s="279"/>
      <c r="H13" s="279"/>
      <c r="I13" s="279"/>
      <c r="J13" s="279"/>
      <c r="K13" s="283">
        <f>I12+L12</f>
        <v>0</v>
      </c>
      <c r="L13" s="283"/>
      <c r="M13" s="279"/>
      <c r="N13" s="279"/>
      <c r="O13" s="279"/>
      <c r="P13" s="279"/>
      <c r="Q13" s="283">
        <f>O12+R12</f>
        <v>0</v>
      </c>
      <c r="R13" s="283"/>
      <c r="S13" s="279"/>
      <c r="T13" s="279"/>
      <c r="U13" s="269"/>
      <c r="V13" s="269"/>
      <c r="W13" s="270">
        <f>U12+X12</f>
        <v>0</v>
      </c>
      <c r="X13" s="270"/>
      <c r="Y13" s="282"/>
      <c r="Z13" s="282"/>
      <c r="AA13" s="1"/>
    </row>
    <row r="14" spans="1:64" ht="22.5" customHeight="1">
      <c r="A14" s="2"/>
      <c r="B14" s="274" t="str">
        <f>"   15 à 17 ans "&amp;AnSaison-17&amp;" à "&amp;AnSaison-15</f>
        <v xml:space="preserve">   15 à 17 ans 2007 à 2009</v>
      </c>
      <c r="C14" s="72"/>
      <c r="D14" s="73"/>
      <c r="E14" s="74"/>
      <c r="F14" s="75"/>
      <c r="G14" s="73"/>
      <c r="H14" s="74"/>
      <c r="I14" s="72"/>
      <c r="J14" s="73"/>
      <c r="K14" s="74"/>
      <c r="L14" s="75"/>
      <c r="M14" s="73"/>
      <c r="N14" s="74"/>
      <c r="O14" s="72"/>
      <c r="P14" s="73"/>
      <c r="Q14" s="74"/>
      <c r="R14" s="75"/>
      <c r="S14" s="73"/>
      <c r="T14" s="74"/>
      <c r="U14" s="76">
        <f>C14+I14+O14</f>
        <v>0</v>
      </c>
      <c r="V14" s="73"/>
      <c r="W14" s="77">
        <f>E14+K14+Q14</f>
        <v>0</v>
      </c>
      <c r="X14" s="78">
        <f>F14+L14+R14</f>
        <v>0</v>
      </c>
      <c r="Y14" s="73"/>
      <c r="Z14" s="79">
        <f>H14+N14+T14</f>
        <v>0</v>
      </c>
      <c r="AA14" s="1"/>
    </row>
    <row r="15" spans="1:64" ht="15" customHeight="1">
      <c r="A15" s="2"/>
      <c r="B15" s="274"/>
      <c r="C15" s="275">
        <f>C14+E14</f>
        <v>0</v>
      </c>
      <c r="D15" s="275"/>
      <c r="E15" s="275"/>
      <c r="F15" s="276">
        <f>F14+H14</f>
        <v>0</v>
      </c>
      <c r="G15" s="276"/>
      <c r="H15" s="276"/>
      <c r="I15" s="275">
        <f>I14+K14</f>
        <v>0</v>
      </c>
      <c r="J15" s="275"/>
      <c r="K15" s="275"/>
      <c r="L15" s="276">
        <f>L14+N14</f>
        <v>0</v>
      </c>
      <c r="M15" s="276"/>
      <c r="N15" s="276"/>
      <c r="O15" s="275">
        <f>O14+Q14</f>
        <v>0</v>
      </c>
      <c r="P15" s="275"/>
      <c r="Q15" s="275"/>
      <c r="R15" s="276">
        <f>R14+T14</f>
        <v>0</v>
      </c>
      <c r="S15" s="276"/>
      <c r="T15" s="276"/>
      <c r="U15" s="277">
        <f>U14+W14</f>
        <v>0</v>
      </c>
      <c r="V15" s="277"/>
      <c r="W15" s="277"/>
      <c r="X15" s="278">
        <f>X14+Z14</f>
        <v>0</v>
      </c>
      <c r="Y15" s="278"/>
      <c r="Z15" s="278"/>
      <c r="AA15" s="1"/>
    </row>
    <row r="16" spans="1:64" ht="15" customHeight="1">
      <c r="A16" s="2"/>
      <c r="B16" s="274"/>
      <c r="C16" s="279"/>
      <c r="D16" s="279"/>
      <c r="E16" s="283">
        <f>C15+F15</f>
        <v>0</v>
      </c>
      <c r="F16" s="283"/>
      <c r="G16" s="279"/>
      <c r="H16" s="279"/>
      <c r="I16" s="279"/>
      <c r="J16" s="279"/>
      <c r="K16" s="283">
        <f>I15+L15</f>
        <v>0</v>
      </c>
      <c r="L16" s="283"/>
      <c r="M16" s="279"/>
      <c r="N16" s="279"/>
      <c r="O16" s="279"/>
      <c r="P16" s="279"/>
      <c r="Q16" s="283">
        <f>O15+R15</f>
        <v>0</v>
      </c>
      <c r="R16" s="283"/>
      <c r="S16" s="279"/>
      <c r="T16" s="279"/>
      <c r="U16" s="269"/>
      <c r="V16" s="269"/>
      <c r="W16" s="270">
        <f>U15+X15</f>
        <v>0</v>
      </c>
      <c r="X16" s="270"/>
      <c r="Y16" s="282"/>
      <c r="Z16" s="282"/>
      <c r="AA16" s="1"/>
    </row>
    <row r="17" spans="1:64" ht="22.5" customHeight="1">
      <c r="A17" s="2"/>
      <c r="B17" s="274" t="str">
        <f>"   18 à 67 ans "&amp;AnSaison-67&amp;" à "&amp;AnSaison-18</f>
        <v xml:space="preserve">   18 à 67 ans 1957 à 2006</v>
      </c>
      <c r="C17" s="72"/>
      <c r="D17" s="73"/>
      <c r="E17" s="74"/>
      <c r="F17" s="75"/>
      <c r="G17" s="73"/>
      <c r="H17" s="74"/>
      <c r="I17" s="72"/>
      <c r="J17" s="73"/>
      <c r="K17" s="74"/>
      <c r="L17" s="75"/>
      <c r="M17" s="73"/>
      <c r="N17" s="74"/>
      <c r="O17" s="72"/>
      <c r="P17" s="73"/>
      <c r="Q17" s="74"/>
      <c r="R17" s="75"/>
      <c r="S17" s="73"/>
      <c r="T17" s="74"/>
      <c r="U17" s="76">
        <f>C17+I17+O17</f>
        <v>0</v>
      </c>
      <c r="V17" s="73"/>
      <c r="W17" s="77">
        <f>E17+K17+Q17</f>
        <v>0</v>
      </c>
      <c r="X17" s="78">
        <f>F17+L17+R17</f>
        <v>0</v>
      </c>
      <c r="Y17" s="73"/>
      <c r="Z17" s="79">
        <f>H17+N17+T17</f>
        <v>0</v>
      </c>
      <c r="AA17" s="1"/>
    </row>
    <row r="18" spans="1:64" ht="15" customHeight="1">
      <c r="A18" s="2"/>
      <c r="B18" s="274"/>
      <c r="C18" s="275">
        <f>C17+E17</f>
        <v>0</v>
      </c>
      <c r="D18" s="275"/>
      <c r="E18" s="275"/>
      <c r="F18" s="276">
        <f>F17+H17</f>
        <v>0</v>
      </c>
      <c r="G18" s="276"/>
      <c r="H18" s="276"/>
      <c r="I18" s="275">
        <f>I17+K17</f>
        <v>0</v>
      </c>
      <c r="J18" s="275"/>
      <c r="K18" s="275"/>
      <c r="L18" s="276">
        <f>L17+N17</f>
        <v>0</v>
      </c>
      <c r="M18" s="276"/>
      <c r="N18" s="276"/>
      <c r="O18" s="275">
        <f>O17+Q17</f>
        <v>0</v>
      </c>
      <c r="P18" s="275"/>
      <c r="Q18" s="275"/>
      <c r="R18" s="276">
        <f>R17+T17</f>
        <v>0</v>
      </c>
      <c r="S18" s="276"/>
      <c r="T18" s="276"/>
      <c r="U18" s="277">
        <f>U17+W17</f>
        <v>0</v>
      </c>
      <c r="V18" s="277"/>
      <c r="W18" s="277"/>
      <c r="X18" s="278">
        <f>X17+Z17</f>
        <v>0</v>
      </c>
      <c r="Y18" s="278"/>
      <c r="Z18" s="278"/>
      <c r="AA18" s="1"/>
    </row>
    <row r="19" spans="1:64" ht="19.399999999999999" customHeight="1">
      <c r="A19" s="2"/>
      <c r="B19" s="274"/>
      <c r="C19" s="279"/>
      <c r="D19" s="279"/>
      <c r="E19" s="280">
        <f>C18+F18</f>
        <v>0</v>
      </c>
      <c r="F19" s="280"/>
      <c r="G19" s="279"/>
      <c r="H19" s="279"/>
      <c r="I19" s="279"/>
      <c r="J19" s="279"/>
      <c r="K19" s="280">
        <f>I18+L18</f>
        <v>0</v>
      </c>
      <c r="L19" s="280"/>
      <c r="M19" s="279"/>
      <c r="N19" s="279"/>
      <c r="O19" s="279"/>
      <c r="P19" s="279"/>
      <c r="Q19" s="280">
        <f>O18+R18</f>
        <v>0</v>
      </c>
      <c r="R19" s="280"/>
      <c r="S19" s="279"/>
      <c r="T19" s="279"/>
      <c r="U19" s="269"/>
      <c r="V19" s="269"/>
      <c r="W19" s="281">
        <f>U18+X18</f>
        <v>0</v>
      </c>
      <c r="X19" s="281"/>
      <c r="Y19" s="282"/>
      <c r="Z19" s="282"/>
      <c r="AA19" s="1"/>
    </row>
    <row r="20" spans="1:64" ht="22.5" customHeight="1">
      <c r="A20" s="2"/>
      <c r="B20" s="274" t="str">
        <f>"Plus de 67 ans "&amp;AnSaison-68&amp;" et avant"</f>
        <v>Plus de 67 ans 1956 et avant</v>
      </c>
      <c r="C20" s="72"/>
      <c r="D20" s="73" t="s">
        <v>95</v>
      </c>
      <c r="E20" s="74"/>
      <c r="F20" s="75"/>
      <c r="G20" s="73"/>
      <c r="H20" s="74"/>
      <c r="I20" s="72"/>
      <c r="J20" s="73"/>
      <c r="K20" s="74"/>
      <c r="L20" s="75"/>
      <c r="M20" s="73"/>
      <c r="N20" s="74"/>
      <c r="O20" s="76"/>
      <c r="P20" s="73"/>
      <c r="Q20" s="76"/>
      <c r="R20" s="76"/>
      <c r="S20" s="73"/>
      <c r="T20" s="76"/>
      <c r="U20" s="76">
        <f>C20+I20+O20</f>
        <v>0</v>
      </c>
      <c r="V20" s="73"/>
      <c r="W20" s="77">
        <f>E20+K20+Q20</f>
        <v>0</v>
      </c>
      <c r="X20" s="78">
        <f>F20+L20+R20</f>
        <v>0</v>
      </c>
      <c r="Y20" s="73"/>
      <c r="Z20" s="79">
        <f>H20+N20+T20</f>
        <v>0</v>
      </c>
      <c r="AA20" s="1"/>
    </row>
    <row r="21" spans="1:64" ht="15" customHeight="1">
      <c r="A21" s="2"/>
      <c r="B21" s="274"/>
      <c r="C21" s="275">
        <f>C20+E20</f>
        <v>0</v>
      </c>
      <c r="D21" s="275"/>
      <c r="E21" s="275"/>
      <c r="F21" s="276">
        <f>F20+H20</f>
        <v>0</v>
      </c>
      <c r="G21" s="276"/>
      <c r="H21" s="276"/>
      <c r="I21" s="275">
        <f>I20+K20</f>
        <v>0</v>
      </c>
      <c r="J21" s="275"/>
      <c r="K21" s="275"/>
      <c r="L21" s="276">
        <f>L20+N20</f>
        <v>0</v>
      </c>
      <c r="M21" s="276"/>
      <c r="N21" s="276"/>
      <c r="O21" s="275"/>
      <c r="P21" s="275"/>
      <c r="Q21" s="275"/>
      <c r="R21" s="276"/>
      <c r="S21" s="276"/>
      <c r="T21" s="276"/>
      <c r="U21" s="277">
        <f>U20+W20</f>
        <v>0</v>
      </c>
      <c r="V21" s="277"/>
      <c r="W21" s="277"/>
      <c r="X21" s="278">
        <f>X20+Z20</f>
        <v>0</v>
      </c>
      <c r="Y21" s="278"/>
      <c r="Z21" s="278"/>
      <c r="AA21" s="1"/>
    </row>
    <row r="22" spans="1:64" ht="19.399999999999999" customHeight="1">
      <c r="A22" s="2"/>
      <c r="B22" s="274"/>
      <c r="C22" s="279"/>
      <c r="D22" s="279"/>
      <c r="E22" s="280">
        <f>C21+F21</f>
        <v>0</v>
      </c>
      <c r="F22" s="280"/>
      <c r="G22" s="279"/>
      <c r="H22" s="279"/>
      <c r="I22" s="279"/>
      <c r="J22" s="279"/>
      <c r="K22" s="280">
        <f>I21+L21</f>
        <v>0</v>
      </c>
      <c r="L22" s="280"/>
      <c r="M22" s="279"/>
      <c r="N22" s="279"/>
      <c r="O22" s="279"/>
      <c r="P22" s="279"/>
      <c r="Q22" s="280">
        <v>0</v>
      </c>
      <c r="R22" s="280"/>
      <c r="S22" s="279"/>
      <c r="T22" s="279"/>
      <c r="U22" s="269"/>
      <c r="V22" s="269"/>
      <c r="W22" s="281">
        <f>U21+X21</f>
        <v>0</v>
      </c>
      <c r="X22" s="281"/>
      <c r="Y22" s="282"/>
      <c r="Z22" s="282"/>
      <c r="AA22" s="1"/>
    </row>
    <row r="23" spans="1:64" ht="22.5" customHeight="1">
      <c r="A23" s="2"/>
      <c r="B23" s="267" t="s">
        <v>96</v>
      </c>
      <c r="C23" s="82">
        <f>C8+C11+C14+C17+C20</f>
        <v>0</v>
      </c>
      <c r="D23" s="83"/>
      <c r="E23" s="82">
        <f>E8+E11+E14+E17+E20</f>
        <v>0</v>
      </c>
      <c r="F23" s="82">
        <f>F8+F11+F14+F17+F20</f>
        <v>0</v>
      </c>
      <c r="G23" s="83"/>
      <c r="H23" s="82">
        <f>H8+H11+H14+H17+H20</f>
        <v>0</v>
      </c>
      <c r="I23" s="82">
        <f>I8+I11+I14+I17+I20</f>
        <v>0</v>
      </c>
      <c r="J23" s="83"/>
      <c r="K23" s="82">
        <f>K8+K11+K14+K17+K20</f>
        <v>0</v>
      </c>
      <c r="L23" s="82">
        <f>L8+L11+L14+L17+L20</f>
        <v>0</v>
      </c>
      <c r="M23" s="83"/>
      <c r="N23" s="82">
        <f>N8+N11+N14+N17+N20</f>
        <v>0</v>
      </c>
      <c r="O23" s="82">
        <f>O8+O11+O14+O17+O20</f>
        <v>0</v>
      </c>
      <c r="P23" s="83"/>
      <c r="Q23" s="82">
        <f>Q8+Q11+Q14+Q17+Q20</f>
        <v>0</v>
      </c>
      <c r="R23" s="82">
        <f>R8+R11+R14+R17+R20</f>
        <v>0</v>
      </c>
      <c r="S23" s="83"/>
      <c r="T23" s="82">
        <f>T8+T11+T14+T17+T20</f>
        <v>0</v>
      </c>
      <c r="U23" s="82">
        <f>U8+U11+U14+U17+U20</f>
        <v>0</v>
      </c>
      <c r="V23" s="84"/>
      <c r="W23" s="82">
        <f>W8+W11+W14+W17+W20</f>
        <v>0</v>
      </c>
      <c r="X23" s="82">
        <f>X8+X11+X14+X17+X20</f>
        <v>0</v>
      </c>
      <c r="Y23" s="73"/>
      <c r="Z23" s="82">
        <f>Z8+Z11+Z14+Z17+Z20</f>
        <v>0</v>
      </c>
      <c r="AA23" s="1"/>
    </row>
    <row r="24" spans="1:64" ht="21.75" customHeight="1">
      <c r="A24" s="2"/>
      <c r="B24" s="267"/>
      <c r="C24" s="268">
        <f>C9+C12+C15+C18+C21</f>
        <v>0</v>
      </c>
      <c r="D24" s="268"/>
      <c r="E24" s="268"/>
      <c r="F24" s="268">
        <f>F9+F12+F15+F18+F21</f>
        <v>0</v>
      </c>
      <c r="G24" s="268"/>
      <c r="H24" s="268"/>
      <c r="I24" s="268">
        <f>I9+I12+I15+I18+I21</f>
        <v>0</v>
      </c>
      <c r="J24" s="268"/>
      <c r="K24" s="268"/>
      <c r="L24" s="268">
        <f>L9+L12+L15+L18+L21</f>
        <v>0</v>
      </c>
      <c r="M24" s="268"/>
      <c r="N24" s="268"/>
      <c r="O24" s="268">
        <f>O9+O12+O15+O18+O21</f>
        <v>0</v>
      </c>
      <c r="P24" s="268"/>
      <c r="Q24" s="268"/>
      <c r="R24" s="268">
        <f>R9+R12+R15+R18+R21</f>
        <v>0</v>
      </c>
      <c r="S24" s="268"/>
      <c r="T24" s="268"/>
      <c r="U24" s="268">
        <f>U9+U12+U15+U18+U21</f>
        <v>0</v>
      </c>
      <c r="V24" s="268"/>
      <c r="W24" s="268"/>
      <c r="X24" s="268">
        <f>X9+X12+X15+X18+X21</f>
        <v>0</v>
      </c>
      <c r="Y24" s="268"/>
      <c r="Z24" s="268"/>
      <c r="AA24" s="1"/>
    </row>
    <row r="25" spans="1:64" ht="22.5" customHeight="1">
      <c r="A25" s="2"/>
      <c r="B25" s="267"/>
      <c r="C25" s="269"/>
      <c r="D25" s="269"/>
      <c r="E25" s="270">
        <f>C24+F24</f>
        <v>0</v>
      </c>
      <c r="F25" s="270"/>
      <c r="G25" s="269"/>
      <c r="H25" s="269"/>
      <c r="I25" s="269"/>
      <c r="J25" s="269"/>
      <c r="K25" s="270">
        <f>I24+L24</f>
        <v>0</v>
      </c>
      <c r="L25" s="270"/>
      <c r="M25" s="269"/>
      <c r="N25" s="269"/>
      <c r="O25" s="269"/>
      <c r="P25" s="269"/>
      <c r="Q25" s="270">
        <f>O24+R24</f>
        <v>0</v>
      </c>
      <c r="R25" s="270"/>
      <c r="S25" s="269"/>
      <c r="T25" s="269"/>
      <c r="U25" s="271"/>
      <c r="V25" s="271"/>
      <c r="W25" s="272">
        <f>U24+X24</f>
        <v>0</v>
      </c>
      <c r="X25" s="272"/>
      <c r="Y25" s="273"/>
      <c r="Z25" s="273"/>
      <c r="AA25" s="1"/>
    </row>
    <row r="26" spans="1:64" ht="22.5" customHeight="1">
      <c r="A26" s="2"/>
      <c r="B26" s="267"/>
      <c r="C26" s="85" t="s">
        <v>97</v>
      </c>
      <c r="D26" s="86"/>
      <c r="E26" s="87">
        <f>C23+F23</f>
        <v>0</v>
      </c>
      <c r="F26" s="88" t="s">
        <v>98</v>
      </c>
      <c r="G26" s="89"/>
      <c r="H26" s="90">
        <f>E23+H23</f>
        <v>0</v>
      </c>
      <c r="I26" s="85" t="s">
        <v>97</v>
      </c>
      <c r="J26" s="86"/>
      <c r="K26" s="87">
        <f>I23+L23</f>
        <v>0</v>
      </c>
      <c r="L26" s="88" t="s">
        <v>98</v>
      </c>
      <c r="M26" s="89"/>
      <c r="N26" s="90">
        <f>K23+N23</f>
        <v>0</v>
      </c>
      <c r="O26" s="85" t="s">
        <v>97</v>
      </c>
      <c r="P26" s="86"/>
      <c r="Q26" s="87">
        <f>O23+R23</f>
        <v>0</v>
      </c>
      <c r="R26" s="88" t="s">
        <v>98</v>
      </c>
      <c r="S26" s="89"/>
      <c r="T26" s="90">
        <f>Q23+T23</f>
        <v>0</v>
      </c>
      <c r="U26" s="91" t="s">
        <v>97</v>
      </c>
      <c r="V26" s="92"/>
      <c r="W26" s="93">
        <f>U23+X23</f>
        <v>0</v>
      </c>
      <c r="X26" s="94" t="s">
        <v>98</v>
      </c>
      <c r="Y26" s="95"/>
      <c r="Z26" s="96">
        <f>W23+Z23</f>
        <v>0</v>
      </c>
      <c r="AA26" s="1"/>
    </row>
    <row r="27" spans="1:64" ht="10.5" customHeight="1">
      <c r="A27" s="2"/>
      <c r="B27" s="261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1"/>
    </row>
    <row r="28" spans="1:64" ht="14.25" customHeight="1">
      <c r="A28" s="2"/>
      <c r="B28" s="262" t="s">
        <v>99</v>
      </c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1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64" ht="13">
      <c r="A29" s="2"/>
      <c r="B29" s="263" t="s">
        <v>100</v>
      </c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1"/>
    </row>
    <row r="30" spans="1:64" ht="10.5" customHeight="1">
      <c r="A30" s="2"/>
      <c r="B30" s="264" t="s">
        <v>101</v>
      </c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1"/>
    </row>
    <row r="31" spans="1:64" ht="12.75" customHeight="1">
      <c r="A31" s="2"/>
      <c r="B31" s="263" t="s">
        <v>102</v>
      </c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1"/>
    </row>
    <row r="32" spans="1:64" ht="10.5" customHeight="1">
      <c r="A32" s="2"/>
      <c r="B32" s="264" t="s">
        <v>103</v>
      </c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1"/>
    </row>
    <row r="33" spans="1:27" ht="13">
      <c r="A33" s="2"/>
      <c r="B33" s="263" t="s">
        <v>104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1"/>
    </row>
    <row r="34" spans="1:27" ht="11.25" customHeight="1">
      <c r="A34" s="2"/>
      <c r="B34" s="97"/>
      <c r="C34" s="265" t="s">
        <v>105</v>
      </c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1"/>
    </row>
    <row r="35" spans="1:27" ht="12.5">
      <c r="A35" s="2"/>
      <c r="B35" s="266" t="str">
        <f>"(4) Les âges sont calculés au 31 décembre "&amp;AnSaison-1</f>
        <v>(4) Les âges sont calculés au 31 décembre 2023</v>
      </c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1"/>
    </row>
    <row r="36" spans="1:27" ht="19.5" customHeight="1">
      <c r="A36" s="2"/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1"/>
    </row>
    <row r="37" spans="1:27" ht="15" customHeight="1">
      <c r="A37" s="2"/>
      <c r="B37" s="190" t="str">
        <f>NomClub&amp;" "&amp;NomSection&amp;" - Subvention Municipale "&amp;Saison&amp;"    Page 5/8"</f>
        <v xml:space="preserve">  - Subvention Municipale 2026    Page 5/8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"/>
    </row>
    <row r="38" spans="1:27" ht="12.5">
      <c r="A38" s="43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44"/>
    </row>
  </sheetData>
  <sheetProtection sheet="1" objects="1" scenarios="1"/>
  <mergeCells count="154">
    <mergeCell ref="B1:Z1"/>
    <mergeCell ref="E2:Z2"/>
    <mergeCell ref="B3:Z3"/>
    <mergeCell ref="B4:Z4"/>
    <mergeCell ref="C5:H5"/>
    <mergeCell ref="I5:N5"/>
    <mergeCell ref="O5:T5"/>
    <mergeCell ref="U5:Z5"/>
    <mergeCell ref="C6:E6"/>
    <mergeCell ref="F6:H6"/>
    <mergeCell ref="I6:K6"/>
    <mergeCell ref="L6:N6"/>
    <mergeCell ref="O6:Q6"/>
    <mergeCell ref="R6:T6"/>
    <mergeCell ref="U6:W6"/>
    <mergeCell ref="X6:Z6"/>
    <mergeCell ref="B8:B10"/>
    <mergeCell ref="C9:E9"/>
    <mergeCell ref="F9:H9"/>
    <mergeCell ref="I9:K9"/>
    <mergeCell ref="L9:N9"/>
    <mergeCell ref="O9:Q9"/>
    <mergeCell ref="R9:T9"/>
    <mergeCell ref="U9:W9"/>
    <mergeCell ref="X9:Z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11:B13"/>
    <mergeCell ref="C12:E12"/>
    <mergeCell ref="F12:H12"/>
    <mergeCell ref="I12:K12"/>
    <mergeCell ref="L12:N12"/>
    <mergeCell ref="O12:Q12"/>
    <mergeCell ref="R12:T12"/>
    <mergeCell ref="U12:W12"/>
    <mergeCell ref="X12:Z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B14:B16"/>
    <mergeCell ref="C15:E15"/>
    <mergeCell ref="F15:H15"/>
    <mergeCell ref="I15:K15"/>
    <mergeCell ref="L15:N15"/>
    <mergeCell ref="O15:Q15"/>
    <mergeCell ref="R15:T15"/>
    <mergeCell ref="U15:W15"/>
    <mergeCell ref="X15:Z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B17:B19"/>
    <mergeCell ref="C18:E18"/>
    <mergeCell ref="F18:H18"/>
    <mergeCell ref="I18:K18"/>
    <mergeCell ref="L18:N18"/>
    <mergeCell ref="O18:Q18"/>
    <mergeCell ref="R18:T18"/>
    <mergeCell ref="U18:W18"/>
    <mergeCell ref="X18:Z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B20:B22"/>
    <mergeCell ref="C21:E21"/>
    <mergeCell ref="F21:H21"/>
    <mergeCell ref="I21:K21"/>
    <mergeCell ref="L21:N21"/>
    <mergeCell ref="O21:Q21"/>
    <mergeCell ref="R21:T21"/>
    <mergeCell ref="U21:W21"/>
    <mergeCell ref="X21:Z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B23:B26"/>
    <mergeCell ref="C24:E24"/>
    <mergeCell ref="F24:H24"/>
    <mergeCell ref="I24:K24"/>
    <mergeCell ref="L24:N24"/>
    <mergeCell ref="O24:Q24"/>
    <mergeCell ref="R24:T24"/>
    <mergeCell ref="U24:W24"/>
    <mergeCell ref="X24:Z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B36:Z36"/>
    <mergeCell ref="B37:Z37"/>
    <mergeCell ref="B38:Z38"/>
    <mergeCell ref="B27:Z27"/>
    <mergeCell ref="B28:Z28"/>
    <mergeCell ref="B29:Z29"/>
    <mergeCell ref="B30:Z30"/>
    <mergeCell ref="B31:Z31"/>
    <mergeCell ref="B32:Z32"/>
    <mergeCell ref="B33:Z33"/>
    <mergeCell ref="C34:Z34"/>
    <mergeCell ref="B35:Z35"/>
  </mergeCells>
  <dataValidations count="1">
    <dataValidation type="whole" allowBlank="1" showErrorMessage="1" sqref="C8 E8:F8 H8:I8 K8:L8 N8 C11 E11:F11 H11:I11 K11:L11 N11:O11 Q11:R11 T11 C14 E14:F14 H14:I14 K14:L14 N14:O14 Q14:R14 T14 C17 E17:F17 H17:I17 K17:L17 N17:O17 Q17:R17 T17 C20 E20:F20 H20:I20 K20:L20 N20" xr:uid="{00000000-0002-0000-0300-000000000000}">
      <formula1>0</formula1>
      <formula2>2000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H44"/>
  <sheetViews>
    <sheetView zoomScaleNormal="100" workbookViewId="0">
      <selection activeCell="D11" sqref="D11"/>
    </sheetView>
  </sheetViews>
  <sheetFormatPr baseColWidth="10" defaultColWidth="11.54296875" defaultRowHeight="12.75" customHeight="1"/>
  <cols>
    <col min="1" max="1" width="8.453125" customWidth="1"/>
    <col min="2" max="2" width="37.453125" customWidth="1"/>
    <col min="3" max="5" width="14.36328125" customWidth="1"/>
    <col min="6" max="6" width="6.08984375" customWidth="1"/>
    <col min="7" max="60" width="11.453125" customWidth="1"/>
  </cols>
  <sheetData>
    <row r="1" spans="1:60" ht="12.5">
      <c r="A1" s="3"/>
      <c r="B1" s="200"/>
      <c r="C1" s="200"/>
      <c r="D1" s="200"/>
      <c r="E1" s="200"/>
      <c r="F1" s="4"/>
    </row>
    <row r="2" spans="1:60" ht="49.4" customHeight="1">
      <c r="A2" s="254"/>
      <c r="B2" s="98"/>
      <c r="C2" s="292" t="str">
        <f>"ASSOCIATION : "&amp;NomClub&amp;" "&amp;NomSection</f>
        <v xml:space="preserve">ASSOCIATION :  </v>
      </c>
      <c r="D2" s="292"/>
      <c r="E2" s="292"/>
      <c r="F2" s="46"/>
    </row>
    <row r="3" spans="1:60" ht="21.9" customHeight="1">
      <c r="A3" s="254"/>
      <c r="B3" s="293" t="s">
        <v>106</v>
      </c>
      <c r="C3" s="293"/>
      <c r="D3" s="293"/>
      <c r="E3" s="293"/>
      <c r="F3" s="46"/>
    </row>
    <row r="4" spans="1:60" ht="18.649999999999999" customHeight="1">
      <c r="A4" s="254"/>
      <c r="B4" s="294" t="s">
        <v>107</v>
      </c>
      <c r="C4" s="99" t="s">
        <v>108</v>
      </c>
      <c r="D4" s="100" t="s">
        <v>109</v>
      </c>
      <c r="E4" s="101" t="str">
        <f>"Exercice N"</f>
        <v>Exercice N</v>
      </c>
      <c r="F4" s="46"/>
    </row>
    <row r="5" spans="1:60" ht="12.65" customHeight="1">
      <c r="A5" s="254"/>
      <c r="B5" s="294"/>
      <c r="C5" s="102" t="str">
        <f>"("&amp;IF(TypeSaison="Décembre",,AnSaison-3&amp;"/")&amp;AnSaison-2&amp;")"</f>
        <v>(2021/2022)</v>
      </c>
      <c r="D5" s="102" t="str">
        <f>"("&amp;IF(TypeSaison="Décembre",,AnSaison-2&amp;"/")&amp;AnSaison-1&amp;")"</f>
        <v>(2022/2023)</v>
      </c>
      <c r="E5" s="103" t="str">
        <f>"("&amp;IF(TypeSaison="Décembre",,AnSaison-1&amp;"/")&amp;AnSaison&amp;")"</f>
        <v>(2023/2024)</v>
      </c>
      <c r="F5" s="46"/>
    </row>
    <row r="6" spans="1:60" ht="15" customHeight="1">
      <c r="A6" s="254"/>
      <c r="B6" s="104" t="s">
        <v>110</v>
      </c>
      <c r="C6" s="105"/>
      <c r="D6" s="105"/>
      <c r="E6" s="105"/>
      <c r="F6" s="46"/>
    </row>
    <row r="7" spans="1:60" ht="15" customHeight="1">
      <c r="A7" s="254"/>
      <c r="B7" s="106" t="s">
        <v>111</v>
      </c>
      <c r="C7" s="107">
        <f>SUM(C8:C11)</f>
        <v>0</v>
      </c>
      <c r="D7" s="107">
        <f>SUM(D8:D11)</f>
        <v>0</v>
      </c>
      <c r="E7" s="107">
        <f>SUM(E8:E11)</f>
        <v>0</v>
      </c>
      <c r="F7" s="46"/>
    </row>
    <row r="8" spans="1:60" ht="15" customHeight="1">
      <c r="A8" s="254"/>
      <c r="B8" s="108" t="s">
        <v>112</v>
      </c>
      <c r="C8" s="109"/>
      <c r="D8" s="109"/>
      <c r="E8" s="109"/>
      <c r="F8" s="46"/>
    </row>
    <row r="9" spans="1:60" ht="15" customHeight="1">
      <c r="A9" s="254"/>
      <c r="B9" s="110" t="s">
        <v>113</v>
      </c>
      <c r="C9" s="111"/>
      <c r="D9" s="111"/>
      <c r="E9" s="111"/>
      <c r="F9" s="46"/>
    </row>
    <row r="10" spans="1:60" ht="15" customHeight="1">
      <c r="A10" s="254"/>
      <c r="B10" s="110" t="s">
        <v>114</v>
      </c>
      <c r="C10" s="111"/>
      <c r="D10" s="111"/>
      <c r="E10" s="111"/>
      <c r="F10" s="46"/>
    </row>
    <row r="11" spans="1:60" ht="9.65" customHeight="1">
      <c r="A11" s="254"/>
      <c r="B11" s="112"/>
      <c r="C11" s="113"/>
      <c r="D11" s="113"/>
      <c r="E11" s="113"/>
      <c r="F11" s="46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</row>
    <row r="12" spans="1:60" ht="21" customHeight="1">
      <c r="A12" s="254"/>
      <c r="B12" s="114" t="s">
        <v>115</v>
      </c>
      <c r="C12" s="115"/>
      <c r="D12" s="115"/>
      <c r="E12" s="115"/>
      <c r="F12" s="46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</row>
    <row r="13" spans="1:60" ht="26.25" customHeight="1">
      <c r="A13" s="254"/>
      <c r="B13" s="116"/>
      <c r="C13" s="117"/>
      <c r="D13" s="117"/>
      <c r="E13" s="117"/>
      <c r="F13" s="46"/>
    </row>
    <row r="14" spans="1:60" ht="21.65" customHeight="1">
      <c r="A14" s="254"/>
      <c r="B14" s="293" t="str">
        <f>"DONNEES DU BILAN DE L'ANNEE "&amp;IF(TypeSaison="Décembre","CIVILE du  1er Janvier "&amp;AnSaison&amp;" au 31 "&amp;TypeSaison&amp;" "&amp;Saison-2,"SPORTIVE du 1er "&amp;IF(TypeSaison="Mars","Avril "&amp;AnSaison-1&amp;" au 31 ",IF(TypeSaison="Juin","Juillet "&amp;AnSaison-1&amp;" au 30 ",IF(TypeSaison="Octobre","Novembre ","Septembre ")&amp;AnSaison-1&amp;" au 31 "))&amp;TypeSaison&amp;" "&amp;AnSaison)</f>
        <v>DONNEES DU BILAN DE L'ANNEE SPORTIVE du 1er Novembre 2023 au 31 Octobre 2024</v>
      </c>
      <c r="C14" s="293"/>
      <c r="D14" s="293"/>
      <c r="E14" s="293"/>
      <c r="F14" s="46"/>
    </row>
    <row r="15" spans="1:60" ht="14.15" customHeight="1">
      <c r="A15" s="254"/>
      <c r="B15" s="114" t="s">
        <v>116</v>
      </c>
      <c r="C15" s="118">
        <f>SUM(C16:C20)</f>
        <v>0</v>
      </c>
      <c r="D15" s="118">
        <f>SUM(D16:D20)</f>
        <v>0</v>
      </c>
      <c r="E15" s="118">
        <f>SUM(E16:E20)</f>
        <v>0</v>
      </c>
      <c r="F15" s="46"/>
    </row>
    <row r="16" spans="1:60" ht="14.15" customHeight="1">
      <c r="A16" s="254"/>
      <c r="B16" s="119" t="s">
        <v>117</v>
      </c>
      <c r="C16" s="115"/>
      <c r="D16" s="115"/>
      <c r="E16" s="115"/>
      <c r="F16" s="46"/>
    </row>
    <row r="17" spans="1:6" ht="14.15" customHeight="1">
      <c r="A17" s="254"/>
      <c r="B17" s="119" t="s">
        <v>118</v>
      </c>
      <c r="C17" s="115"/>
      <c r="D17" s="115"/>
      <c r="E17" s="115"/>
      <c r="F17" s="46"/>
    </row>
    <row r="18" spans="1:6" ht="14.15" customHeight="1">
      <c r="A18" s="254"/>
      <c r="B18" s="119" t="s">
        <v>119</v>
      </c>
      <c r="C18" s="115"/>
      <c r="D18" s="115"/>
      <c r="E18" s="115"/>
      <c r="F18" s="46"/>
    </row>
    <row r="19" spans="1:6" ht="14.15" customHeight="1">
      <c r="A19" s="254"/>
      <c r="B19" s="119" t="s">
        <v>120</v>
      </c>
      <c r="C19" s="115"/>
      <c r="D19" s="115"/>
      <c r="E19" s="115"/>
      <c r="F19" s="46"/>
    </row>
    <row r="20" spans="1:6" ht="14.15" customHeight="1">
      <c r="A20" s="254"/>
      <c r="B20" s="119" t="s">
        <v>121</v>
      </c>
      <c r="C20" s="115"/>
      <c r="D20" s="115"/>
      <c r="E20" s="115"/>
      <c r="F20" s="46"/>
    </row>
    <row r="21" spans="1:6" ht="20.399999999999999" customHeight="1">
      <c r="A21" s="254"/>
      <c r="B21" s="120"/>
      <c r="C21" s="117"/>
      <c r="D21" s="117"/>
      <c r="E21" s="117"/>
      <c r="F21" s="46"/>
    </row>
    <row r="22" spans="1:6" ht="14.15" customHeight="1">
      <c r="A22" s="45"/>
      <c r="B22" s="114" t="s">
        <v>122</v>
      </c>
      <c r="C22" s="115"/>
      <c r="D22" s="115"/>
      <c r="E22" s="115"/>
      <c r="F22" s="46"/>
    </row>
    <row r="23" spans="1:6" ht="14.4" customHeight="1">
      <c r="A23" s="121"/>
      <c r="B23" s="13"/>
      <c r="C23" s="13"/>
      <c r="D23" s="13"/>
      <c r="E23" s="13"/>
      <c r="F23" s="53"/>
    </row>
    <row r="24" spans="1:6" ht="14.4" customHeight="1">
      <c r="A24" s="121"/>
      <c r="B24" s="13"/>
      <c r="C24" s="13"/>
      <c r="D24" s="13"/>
      <c r="E24" s="13"/>
      <c r="F24" s="53"/>
    </row>
    <row r="25" spans="1:6" ht="14.4" customHeight="1">
      <c r="A25" s="121"/>
      <c r="B25" s="13"/>
      <c r="C25" s="13"/>
      <c r="D25" s="13"/>
      <c r="E25" s="13"/>
      <c r="F25" s="53"/>
    </row>
    <row r="26" spans="1:6" ht="14.4" customHeight="1">
      <c r="A26" s="121"/>
      <c r="B26" s="13"/>
      <c r="C26" s="13"/>
      <c r="D26" s="13"/>
      <c r="E26" s="13"/>
      <c r="F26" s="53"/>
    </row>
    <row r="27" spans="1:6" ht="14.4" customHeight="1">
      <c r="A27" s="121"/>
      <c r="B27" s="13"/>
      <c r="C27" s="13"/>
      <c r="D27" s="13"/>
      <c r="E27" s="13"/>
      <c r="F27" s="53"/>
    </row>
    <row r="28" spans="1:6" ht="14.4" customHeight="1">
      <c r="A28" s="121"/>
      <c r="B28" s="13"/>
      <c r="C28" s="13"/>
      <c r="D28" s="13"/>
      <c r="E28" s="13"/>
      <c r="F28" s="53"/>
    </row>
    <row r="29" spans="1:6" ht="14.4" customHeight="1">
      <c r="A29" s="121"/>
      <c r="B29" s="13"/>
      <c r="C29" s="13"/>
      <c r="D29" s="13"/>
      <c r="E29" s="13"/>
      <c r="F29" s="53"/>
    </row>
    <row r="30" spans="1:6" ht="14.4" customHeight="1">
      <c r="A30" s="121"/>
      <c r="B30" s="13"/>
      <c r="C30" s="13"/>
      <c r="D30" s="13"/>
      <c r="E30" s="13"/>
      <c r="F30" s="53"/>
    </row>
    <row r="31" spans="1:6" ht="14.4" customHeight="1">
      <c r="A31" s="121"/>
      <c r="B31" s="13"/>
      <c r="C31" s="13"/>
      <c r="D31" s="13"/>
      <c r="E31" s="13"/>
      <c r="F31" s="53"/>
    </row>
    <row r="32" spans="1:6" ht="14.4" customHeight="1">
      <c r="A32" s="121"/>
      <c r="B32" s="13"/>
      <c r="C32" s="13"/>
      <c r="D32" s="13"/>
      <c r="E32" s="13"/>
      <c r="F32" s="53"/>
    </row>
    <row r="33" spans="1:13" ht="14.4" customHeight="1">
      <c r="A33" s="121"/>
      <c r="B33" s="13"/>
      <c r="C33" s="13"/>
      <c r="D33" s="13"/>
      <c r="E33" s="13"/>
      <c r="F33" s="53"/>
    </row>
    <row r="34" spans="1:13" ht="14.4" customHeight="1">
      <c r="A34" s="121"/>
      <c r="B34" s="13"/>
      <c r="C34" s="13"/>
      <c r="D34" s="13"/>
      <c r="E34" s="13"/>
      <c r="F34" s="53"/>
    </row>
    <row r="35" spans="1:13" ht="14.4" customHeight="1">
      <c r="A35" s="121"/>
      <c r="B35" s="13"/>
      <c r="C35" s="13"/>
      <c r="D35" s="13"/>
      <c r="E35" s="13"/>
      <c r="F35" s="53"/>
    </row>
    <row r="36" spans="1:13" ht="14.4" customHeight="1">
      <c r="A36" s="121"/>
      <c r="B36" s="13"/>
      <c r="C36" s="13"/>
      <c r="D36" s="13"/>
      <c r="E36" s="13"/>
      <c r="F36" s="53"/>
    </row>
    <row r="37" spans="1:13" ht="14.4" customHeight="1">
      <c r="A37" s="121"/>
      <c r="B37" s="13"/>
      <c r="C37" s="13"/>
      <c r="D37" s="13"/>
      <c r="E37" s="13"/>
      <c r="F37" s="53"/>
    </row>
    <row r="38" spans="1:13" ht="14.4" customHeight="1">
      <c r="A38" s="121"/>
      <c r="B38" s="13"/>
      <c r="C38" s="13"/>
      <c r="D38" s="13"/>
      <c r="E38" s="13"/>
      <c r="F38" s="53"/>
    </row>
    <row r="39" spans="1:13" ht="14.4" customHeight="1">
      <c r="A39" s="121"/>
      <c r="B39" s="13"/>
      <c r="C39" s="13"/>
      <c r="D39" s="13"/>
      <c r="E39" s="13"/>
      <c r="F39" s="53"/>
    </row>
    <row r="40" spans="1:13" ht="14.4" customHeight="1">
      <c r="A40" s="121"/>
      <c r="B40" s="13"/>
      <c r="C40" s="13"/>
      <c r="D40" s="13"/>
      <c r="E40" s="13"/>
      <c r="F40" s="53"/>
    </row>
    <row r="41" spans="1:13" ht="40.4" customHeight="1">
      <c r="A41" s="43"/>
      <c r="B41" s="56"/>
      <c r="C41" s="56"/>
      <c r="D41" s="56"/>
      <c r="E41" s="56"/>
      <c r="F41" s="44"/>
    </row>
    <row r="42" spans="1:13" ht="28.4" hidden="1" customHeight="1">
      <c r="A42" s="43"/>
      <c r="B42" s="56"/>
      <c r="C42" s="56"/>
      <c r="D42" s="56"/>
      <c r="E42" s="56"/>
      <c r="F42" s="44"/>
    </row>
    <row r="43" spans="1:13" ht="15" customHeight="1">
      <c r="A43" s="190" t="s">
        <v>123</v>
      </c>
      <c r="B43" s="190"/>
      <c r="C43" s="190"/>
      <c r="D43" s="190"/>
      <c r="E43" s="190"/>
      <c r="F43" s="190"/>
      <c r="G43" s="42"/>
      <c r="H43" s="42"/>
      <c r="I43" s="42"/>
      <c r="J43" s="42"/>
      <c r="K43" s="42"/>
      <c r="L43" s="42"/>
      <c r="M43" s="53"/>
    </row>
    <row r="44" spans="1:13" ht="12.75" customHeight="1">
      <c r="A44" s="190"/>
      <c r="B44" s="190"/>
      <c r="C44" s="190"/>
      <c r="D44" s="190"/>
      <c r="E44" s="190"/>
      <c r="F44" s="190"/>
      <c r="G44" s="122"/>
      <c r="H44" s="122"/>
      <c r="I44" s="122"/>
      <c r="J44" s="122"/>
      <c r="K44" s="122"/>
      <c r="L44" s="122"/>
      <c r="M44" s="123"/>
    </row>
  </sheetData>
  <sheetProtection sheet="1" objects="1" scenarios="1"/>
  <mergeCells count="7">
    <mergeCell ref="A43:F44"/>
    <mergeCell ref="B1:E1"/>
    <mergeCell ref="A2:A21"/>
    <mergeCell ref="C2:E2"/>
    <mergeCell ref="B3:E3"/>
    <mergeCell ref="B4:B5"/>
    <mergeCell ref="B14:E14"/>
  </mergeCell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L69"/>
  <sheetViews>
    <sheetView zoomScaleNormal="100" workbookViewId="0">
      <selection activeCell="D8" sqref="D8"/>
    </sheetView>
  </sheetViews>
  <sheetFormatPr baseColWidth="10" defaultColWidth="11.54296875" defaultRowHeight="12.75" customHeight="1"/>
  <cols>
    <col min="1" max="1" width="3.6328125" customWidth="1"/>
    <col min="2" max="2" width="22.54296875" customWidth="1"/>
    <col min="3" max="3" width="20.36328125" customWidth="1"/>
    <col min="4" max="7" width="11.08984375" customWidth="1"/>
    <col min="8" max="9" width="11.90625" customWidth="1"/>
    <col min="10" max="10" width="4.08984375" customWidth="1"/>
    <col min="11" max="64" width="11.08984375" customWidth="1"/>
  </cols>
  <sheetData>
    <row r="1" spans="1:64" ht="14.25" customHeight="1">
      <c r="A1" s="124"/>
      <c r="B1" s="295"/>
      <c r="C1" s="295"/>
      <c r="D1" s="295"/>
      <c r="E1" s="295"/>
      <c r="F1" s="295"/>
      <c r="G1" s="295"/>
      <c r="H1" s="295"/>
      <c r="I1" s="295"/>
      <c r="J1" s="4"/>
    </row>
    <row r="2" spans="1:64" ht="23.15" customHeight="1">
      <c r="A2" s="296"/>
      <c r="B2" s="125"/>
      <c r="C2" s="297" t="str">
        <f>"ASSOCIATION : "&amp;NomClub&amp;" "&amp;NomSection</f>
        <v xml:space="preserve">ASSOCIATION :  </v>
      </c>
      <c r="D2" s="297"/>
      <c r="E2" s="297"/>
      <c r="F2" s="297"/>
      <c r="G2" s="297"/>
      <c r="H2" s="297"/>
      <c r="I2" s="297"/>
      <c r="J2" s="2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64" ht="23.15" customHeight="1">
      <c r="A3" s="296"/>
      <c r="B3" s="125"/>
      <c r="C3" s="212" t="str">
        <f>"SAISON "&amp;IF(TypeSaison="Décembre","CIVILE du  1er Janvier "&amp;Saison-2&amp;" au 31 "&amp;TypeSaison&amp;" "&amp;Saison-2,IF(TypeSaison="Octobre","SPORTIVE du 1er Novembre "&amp;Saison-3&amp;" au 31 "&amp;TypeSaison&amp;" "&amp;Saison-2,IF(TypeSaison="Août","SPORTIVE du 1er Septembre "&amp;Saison-2&amp;" au 31 "&amp;TypeSaison&amp;" "&amp;Saison-1,IF(TypeSaison="Mars","SPORTIVE du 1er Avril "&amp;Saison-2&amp;" au 31 "&amp;TypeSaison&amp;" "&amp;Saison-1,"SPORTIVE du 1er Juillet "&amp;Saison-2&amp;" au 30 "&amp;TypeSaison&amp;" "&amp;Saison-1))))</f>
        <v>SAISON SPORTIVE du 1er Novembre 2023 au 31 Octobre 2024</v>
      </c>
      <c r="D3" s="212"/>
      <c r="E3" s="212"/>
      <c r="F3" s="212"/>
      <c r="G3" s="212"/>
      <c r="H3" s="212"/>
      <c r="I3" s="212"/>
      <c r="J3" s="298"/>
      <c r="K3" s="98"/>
    </row>
    <row r="4" spans="1:64" ht="21" customHeight="1">
      <c r="A4" s="296"/>
      <c r="C4" s="297" t="s">
        <v>124</v>
      </c>
      <c r="D4" s="297"/>
      <c r="E4" s="297"/>
      <c r="F4" s="297"/>
      <c r="G4" s="297"/>
      <c r="H4" s="297"/>
      <c r="I4" s="297"/>
      <c r="J4" s="298"/>
      <c r="K4" s="98"/>
      <c r="L4" s="98"/>
      <c r="M4" s="98"/>
    </row>
    <row r="5" spans="1:64" ht="15" customHeight="1">
      <c r="A5" s="296"/>
      <c r="B5" s="125"/>
      <c r="C5" s="299" t="s">
        <v>125</v>
      </c>
      <c r="D5" s="299"/>
      <c r="E5" s="299"/>
      <c r="F5" s="299"/>
      <c r="G5" s="299"/>
      <c r="H5" s="300" t="s">
        <v>126</v>
      </c>
      <c r="I5" s="300"/>
      <c r="J5" s="298"/>
    </row>
    <row r="6" spans="1:64" ht="18.75" customHeight="1">
      <c r="A6" s="296"/>
      <c r="B6" s="301"/>
      <c r="C6" s="301"/>
      <c r="E6" s="127"/>
      <c r="F6" s="127"/>
      <c r="G6" s="128"/>
      <c r="H6" s="129" t="s">
        <v>127</v>
      </c>
      <c r="I6" s="130" t="s">
        <v>128</v>
      </c>
      <c r="J6" s="298"/>
    </row>
    <row r="7" spans="1:64" ht="18.75" customHeight="1">
      <c r="A7" s="296"/>
      <c r="B7" s="302" t="s">
        <v>129</v>
      </c>
      <c r="C7" s="302"/>
      <c r="D7" s="131">
        <v>13</v>
      </c>
      <c r="E7" s="303"/>
      <c r="F7" s="303"/>
      <c r="G7" s="132" t="s">
        <v>130</v>
      </c>
      <c r="H7" s="133">
        <f>SUM(H13:H65)</f>
        <v>0</v>
      </c>
      <c r="I7" s="134">
        <f>SUM(I13:I65)</f>
        <v>0</v>
      </c>
      <c r="J7" s="298"/>
      <c r="L7" s="135"/>
      <c r="M7" s="135"/>
      <c r="N7" s="135"/>
      <c r="O7" s="135"/>
      <c r="P7" s="135"/>
      <c r="Q7" s="135"/>
    </row>
    <row r="8" spans="1:64" ht="9" customHeight="1">
      <c r="A8" s="296"/>
      <c r="B8" s="125"/>
      <c r="C8" s="125"/>
      <c r="D8" s="136"/>
      <c r="E8" s="136"/>
      <c r="F8" s="136"/>
      <c r="G8" s="136"/>
      <c r="H8" s="137"/>
      <c r="I8" s="138"/>
      <c r="J8" s="298"/>
    </row>
    <row r="9" spans="1:64" ht="28.4" customHeight="1">
      <c r="A9" s="296"/>
      <c r="B9" s="304" t="s">
        <v>131</v>
      </c>
      <c r="C9" s="304"/>
      <c r="D9" s="300" t="s">
        <v>132</v>
      </c>
      <c r="E9" s="300"/>
      <c r="F9" s="300"/>
      <c r="G9" s="126"/>
      <c r="H9" s="305" t="s">
        <v>133</v>
      </c>
      <c r="I9" s="305"/>
      <c r="J9" s="298"/>
      <c r="K9" s="20"/>
      <c r="L9" s="98"/>
      <c r="M9" s="98"/>
      <c r="N9" s="98"/>
      <c r="O9" s="98"/>
      <c r="P9" s="98"/>
      <c r="Q9" s="98"/>
      <c r="R9" s="98"/>
      <c r="S9" s="98"/>
      <c r="T9" s="98"/>
      <c r="U9" s="98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</row>
    <row r="10" spans="1:64" ht="12.9" customHeight="1">
      <c r="A10" s="296"/>
      <c r="B10" s="139"/>
      <c r="C10" s="140"/>
      <c r="D10" s="141" t="s">
        <v>134</v>
      </c>
      <c r="E10" s="141" t="s">
        <v>135</v>
      </c>
      <c r="F10" s="141" t="s">
        <v>136</v>
      </c>
      <c r="G10" s="142" t="s">
        <v>137</v>
      </c>
      <c r="H10" s="143" t="s">
        <v>127</v>
      </c>
      <c r="I10" s="141" t="s">
        <v>128</v>
      </c>
      <c r="J10" s="298"/>
    </row>
    <row r="11" spans="1:64" ht="12.9" customHeight="1">
      <c r="A11" s="296"/>
      <c r="B11" s="144" t="s">
        <v>138</v>
      </c>
      <c r="C11" s="144" t="s">
        <v>139</v>
      </c>
      <c r="D11" s="144" t="s">
        <v>140</v>
      </c>
      <c r="E11" s="144" t="s">
        <v>141</v>
      </c>
      <c r="F11" s="144"/>
      <c r="G11" s="145" t="s">
        <v>142</v>
      </c>
      <c r="H11" s="146"/>
      <c r="I11" s="144"/>
      <c r="J11" s="298"/>
    </row>
    <row r="12" spans="1:64" ht="12.9" customHeight="1">
      <c r="A12" s="296"/>
      <c r="B12" s="147" t="s">
        <v>143</v>
      </c>
      <c r="C12" s="148" t="s">
        <v>144</v>
      </c>
      <c r="D12" s="149">
        <v>3</v>
      </c>
      <c r="E12" s="150">
        <v>30</v>
      </c>
      <c r="F12" s="151">
        <f t="shared" ref="F12:F43" si="0">D12*E12</f>
        <v>90</v>
      </c>
      <c r="G12" s="149">
        <v>10</v>
      </c>
      <c r="H12" s="149">
        <f t="shared" ref="H12:H43" si="1">F12+G12</f>
        <v>100</v>
      </c>
      <c r="I12" s="152">
        <f t="shared" ref="I12:I43" si="2">H12*TauxSMIC</f>
        <v>1300</v>
      </c>
      <c r="J12" s="298"/>
    </row>
    <row r="13" spans="1:64" ht="12.9" customHeight="1">
      <c r="A13" s="296"/>
      <c r="B13" s="153"/>
      <c r="C13" s="154"/>
      <c r="D13" s="155"/>
      <c r="E13" s="156"/>
      <c r="F13" s="157">
        <f t="shared" si="0"/>
        <v>0</v>
      </c>
      <c r="G13" s="155"/>
      <c r="H13" s="158">
        <f t="shared" si="1"/>
        <v>0</v>
      </c>
      <c r="I13" s="159">
        <f t="shared" si="2"/>
        <v>0</v>
      </c>
      <c r="J13" s="298"/>
    </row>
    <row r="14" spans="1:64" ht="12.9" customHeight="1">
      <c r="A14" s="296"/>
      <c r="B14" s="153"/>
      <c r="C14" s="154"/>
      <c r="D14" s="155"/>
      <c r="E14" s="156"/>
      <c r="F14" s="160">
        <f t="shared" si="0"/>
        <v>0</v>
      </c>
      <c r="G14" s="155"/>
      <c r="H14" s="161">
        <f t="shared" si="1"/>
        <v>0</v>
      </c>
      <c r="I14" s="162">
        <f t="shared" si="2"/>
        <v>0</v>
      </c>
      <c r="J14" s="298"/>
    </row>
    <row r="15" spans="1:64" ht="12.9" customHeight="1">
      <c r="A15" s="296"/>
      <c r="B15" s="163"/>
      <c r="C15" s="164"/>
      <c r="D15" s="155"/>
      <c r="E15" s="156"/>
      <c r="F15" s="160">
        <f t="shared" si="0"/>
        <v>0</v>
      </c>
      <c r="G15" s="155"/>
      <c r="H15" s="161">
        <f t="shared" si="1"/>
        <v>0</v>
      </c>
      <c r="I15" s="162">
        <f t="shared" si="2"/>
        <v>0</v>
      </c>
      <c r="J15" s="298"/>
    </row>
    <row r="16" spans="1:64" ht="12.9" customHeight="1">
      <c r="A16" s="296"/>
      <c r="B16" s="164"/>
      <c r="C16" s="164"/>
      <c r="D16" s="155"/>
      <c r="E16" s="156"/>
      <c r="F16" s="160">
        <f t="shared" si="0"/>
        <v>0</v>
      </c>
      <c r="G16" s="155"/>
      <c r="H16" s="161">
        <f t="shared" si="1"/>
        <v>0</v>
      </c>
      <c r="I16" s="162">
        <f t="shared" si="2"/>
        <v>0</v>
      </c>
      <c r="J16" s="298"/>
    </row>
    <row r="17" spans="1:10" ht="12.9" customHeight="1">
      <c r="A17" s="296"/>
      <c r="B17" s="163"/>
      <c r="C17" s="164"/>
      <c r="D17" s="155"/>
      <c r="E17" s="156"/>
      <c r="F17" s="160">
        <f t="shared" si="0"/>
        <v>0</v>
      </c>
      <c r="G17" s="155"/>
      <c r="H17" s="161">
        <f t="shared" si="1"/>
        <v>0</v>
      </c>
      <c r="I17" s="162">
        <f t="shared" si="2"/>
        <v>0</v>
      </c>
      <c r="J17" s="298"/>
    </row>
    <row r="18" spans="1:10" ht="12.9" customHeight="1">
      <c r="A18" s="296"/>
      <c r="B18" s="163"/>
      <c r="C18" s="164"/>
      <c r="D18" s="155"/>
      <c r="E18" s="156"/>
      <c r="F18" s="160">
        <f t="shared" si="0"/>
        <v>0</v>
      </c>
      <c r="G18" s="155"/>
      <c r="H18" s="161">
        <f t="shared" si="1"/>
        <v>0</v>
      </c>
      <c r="I18" s="162">
        <f t="shared" si="2"/>
        <v>0</v>
      </c>
      <c r="J18" s="298"/>
    </row>
    <row r="19" spans="1:10" ht="12.9" customHeight="1">
      <c r="A19" s="296"/>
      <c r="B19" s="163"/>
      <c r="C19" s="164"/>
      <c r="D19" s="155"/>
      <c r="E19" s="156"/>
      <c r="F19" s="160">
        <f t="shared" si="0"/>
        <v>0</v>
      </c>
      <c r="G19" s="155"/>
      <c r="H19" s="161">
        <f t="shared" si="1"/>
        <v>0</v>
      </c>
      <c r="I19" s="162">
        <f t="shared" si="2"/>
        <v>0</v>
      </c>
      <c r="J19" s="298"/>
    </row>
    <row r="20" spans="1:10" ht="12.9" customHeight="1">
      <c r="A20" s="296"/>
      <c r="B20" s="163"/>
      <c r="C20" s="164"/>
      <c r="D20" s="155"/>
      <c r="E20" s="156"/>
      <c r="F20" s="160">
        <f t="shared" si="0"/>
        <v>0</v>
      </c>
      <c r="G20" s="155"/>
      <c r="H20" s="161">
        <f t="shared" si="1"/>
        <v>0</v>
      </c>
      <c r="I20" s="162">
        <f t="shared" si="2"/>
        <v>0</v>
      </c>
      <c r="J20" s="298"/>
    </row>
    <row r="21" spans="1:10" ht="12.9" customHeight="1">
      <c r="A21" s="296"/>
      <c r="B21" s="163"/>
      <c r="C21" s="164"/>
      <c r="D21" s="155"/>
      <c r="E21" s="156"/>
      <c r="F21" s="160">
        <f t="shared" si="0"/>
        <v>0</v>
      </c>
      <c r="G21" s="155"/>
      <c r="H21" s="161">
        <f t="shared" si="1"/>
        <v>0</v>
      </c>
      <c r="I21" s="162">
        <f t="shared" si="2"/>
        <v>0</v>
      </c>
      <c r="J21" s="298"/>
    </row>
    <row r="22" spans="1:10" ht="12.9" customHeight="1">
      <c r="A22" s="296"/>
      <c r="B22" s="163"/>
      <c r="C22" s="164"/>
      <c r="D22" s="155"/>
      <c r="E22" s="156"/>
      <c r="F22" s="160">
        <f t="shared" si="0"/>
        <v>0</v>
      </c>
      <c r="G22" s="155"/>
      <c r="H22" s="161">
        <f t="shared" si="1"/>
        <v>0</v>
      </c>
      <c r="I22" s="162">
        <f t="shared" si="2"/>
        <v>0</v>
      </c>
      <c r="J22" s="298"/>
    </row>
    <row r="23" spans="1:10" ht="12.9" customHeight="1">
      <c r="A23" s="296"/>
      <c r="B23" s="163"/>
      <c r="C23" s="164"/>
      <c r="D23" s="155"/>
      <c r="E23" s="156"/>
      <c r="F23" s="160">
        <f t="shared" si="0"/>
        <v>0</v>
      </c>
      <c r="G23" s="155"/>
      <c r="H23" s="161">
        <f t="shared" si="1"/>
        <v>0</v>
      </c>
      <c r="I23" s="162">
        <f t="shared" si="2"/>
        <v>0</v>
      </c>
      <c r="J23" s="298"/>
    </row>
    <row r="24" spans="1:10" ht="12.9" customHeight="1">
      <c r="A24" s="296"/>
      <c r="B24" s="163"/>
      <c r="C24" s="164"/>
      <c r="D24" s="155"/>
      <c r="E24" s="156"/>
      <c r="F24" s="160">
        <f t="shared" si="0"/>
        <v>0</v>
      </c>
      <c r="G24" s="155"/>
      <c r="H24" s="161">
        <f t="shared" si="1"/>
        <v>0</v>
      </c>
      <c r="I24" s="162">
        <f t="shared" si="2"/>
        <v>0</v>
      </c>
      <c r="J24" s="298"/>
    </row>
    <row r="25" spans="1:10" ht="12.9" customHeight="1">
      <c r="A25" s="296"/>
      <c r="B25" s="163"/>
      <c r="C25" s="164"/>
      <c r="D25" s="155"/>
      <c r="E25" s="156"/>
      <c r="F25" s="160">
        <f t="shared" si="0"/>
        <v>0</v>
      </c>
      <c r="G25" s="155"/>
      <c r="H25" s="161">
        <f t="shared" si="1"/>
        <v>0</v>
      </c>
      <c r="I25" s="162">
        <f t="shared" si="2"/>
        <v>0</v>
      </c>
      <c r="J25" s="298"/>
    </row>
    <row r="26" spans="1:10" ht="12.9" customHeight="1">
      <c r="A26" s="296"/>
      <c r="B26" s="163"/>
      <c r="C26" s="164"/>
      <c r="D26" s="155"/>
      <c r="E26" s="156"/>
      <c r="F26" s="160">
        <f t="shared" si="0"/>
        <v>0</v>
      </c>
      <c r="G26" s="155"/>
      <c r="H26" s="161">
        <f t="shared" si="1"/>
        <v>0</v>
      </c>
      <c r="I26" s="162">
        <f t="shared" si="2"/>
        <v>0</v>
      </c>
      <c r="J26" s="298"/>
    </row>
    <row r="27" spans="1:10" ht="12.9" customHeight="1">
      <c r="A27" s="296"/>
      <c r="B27" s="163"/>
      <c r="C27" s="164"/>
      <c r="D27" s="155"/>
      <c r="E27" s="156"/>
      <c r="F27" s="160">
        <f t="shared" si="0"/>
        <v>0</v>
      </c>
      <c r="G27" s="155"/>
      <c r="H27" s="161">
        <f t="shared" si="1"/>
        <v>0</v>
      </c>
      <c r="I27" s="162">
        <f t="shared" si="2"/>
        <v>0</v>
      </c>
      <c r="J27" s="298"/>
    </row>
    <row r="28" spans="1:10" ht="12.9" customHeight="1">
      <c r="A28" s="296"/>
      <c r="B28" s="163"/>
      <c r="C28" s="164"/>
      <c r="D28" s="155"/>
      <c r="E28" s="156"/>
      <c r="F28" s="160">
        <f t="shared" si="0"/>
        <v>0</v>
      </c>
      <c r="G28" s="155"/>
      <c r="H28" s="161">
        <f t="shared" si="1"/>
        <v>0</v>
      </c>
      <c r="I28" s="162">
        <f t="shared" si="2"/>
        <v>0</v>
      </c>
      <c r="J28" s="298"/>
    </row>
    <row r="29" spans="1:10" ht="12.9" customHeight="1">
      <c r="A29" s="296"/>
      <c r="B29" s="163"/>
      <c r="C29" s="164"/>
      <c r="D29" s="155"/>
      <c r="E29" s="156"/>
      <c r="F29" s="160">
        <f t="shared" si="0"/>
        <v>0</v>
      </c>
      <c r="G29" s="155"/>
      <c r="H29" s="161">
        <f t="shared" si="1"/>
        <v>0</v>
      </c>
      <c r="I29" s="162">
        <f t="shared" si="2"/>
        <v>0</v>
      </c>
      <c r="J29" s="298"/>
    </row>
    <row r="30" spans="1:10" ht="12.9" customHeight="1">
      <c r="A30" s="296"/>
      <c r="B30" s="163"/>
      <c r="C30" s="164"/>
      <c r="D30" s="155"/>
      <c r="E30" s="156"/>
      <c r="F30" s="160">
        <f t="shared" si="0"/>
        <v>0</v>
      </c>
      <c r="G30" s="155"/>
      <c r="H30" s="161">
        <f t="shared" si="1"/>
        <v>0</v>
      </c>
      <c r="I30" s="162">
        <f t="shared" si="2"/>
        <v>0</v>
      </c>
      <c r="J30" s="298"/>
    </row>
    <row r="31" spans="1:10" ht="12.9" customHeight="1">
      <c r="A31" s="296"/>
      <c r="B31" s="163"/>
      <c r="C31" s="164"/>
      <c r="D31" s="155"/>
      <c r="E31" s="156"/>
      <c r="F31" s="160">
        <f t="shared" si="0"/>
        <v>0</v>
      </c>
      <c r="G31" s="155"/>
      <c r="H31" s="161">
        <f t="shared" si="1"/>
        <v>0</v>
      </c>
      <c r="I31" s="162">
        <f t="shared" si="2"/>
        <v>0</v>
      </c>
      <c r="J31" s="298"/>
    </row>
    <row r="32" spans="1:10" ht="12.9" customHeight="1">
      <c r="A32" s="296"/>
      <c r="B32" s="163"/>
      <c r="C32" s="164"/>
      <c r="D32" s="155"/>
      <c r="E32" s="156"/>
      <c r="F32" s="160">
        <f t="shared" si="0"/>
        <v>0</v>
      </c>
      <c r="G32" s="155"/>
      <c r="H32" s="161">
        <f t="shared" si="1"/>
        <v>0</v>
      </c>
      <c r="I32" s="162">
        <f t="shared" si="2"/>
        <v>0</v>
      </c>
      <c r="J32" s="298"/>
    </row>
    <row r="33" spans="1:10" ht="12.9" customHeight="1">
      <c r="A33" s="296"/>
      <c r="B33" s="163"/>
      <c r="C33" s="164"/>
      <c r="D33" s="155"/>
      <c r="E33" s="156"/>
      <c r="F33" s="160">
        <f t="shared" si="0"/>
        <v>0</v>
      </c>
      <c r="G33" s="155"/>
      <c r="H33" s="161">
        <f t="shared" si="1"/>
        <v>0</v>
      </c>
      <c r="I33" s="162">
        <f t="shared" si="2"/>
        <v>0</v>
      </c>
      <c r="J33" s="298"/>
    </row>
    <row r="34" spans="1:10" ht="12.9" customHeight="1">
      <c r="A34" s="296"/>
      <c r="B34" s="163"/>
      <c r="C34" s="164"/>
      <c r="D34" s="155"/>
      <c r="E34" s="156"/>
      <c r="F34" s="160">
        <f t="shared" si="0"/>
        <v>0</v>
      </c>
      <c r="G34" s="155"/>
      <c r="H34" s="161">
        <f t="shared" si="1"/>
        <v>0</v>
      </c>
      <c r="I34" s="162">
        <f t="shared" si="2"/>
        <v>0</v>
      </c>
      <c r="J34" s="298"/>
    </row>
    <row r="35" spans="1:10" ht="12.9" customHeight="1">
      <c r="A35" s="296"/>
      <c r="B35" s="163"/>
      <c r="C35" s="164"/>
      <c r="D35" s="155"/>
      <c r="E35" s="156"/>
      <c r="F35" s="160">
        <f t="shared" si="0"/>
        <v>0</v>
      </c>
      <c r="G35" s="155"/>
      <c r="H35" s="161">
        <f t="shared" si="1"/>
        <v>0</v>
      </c>
      <c r="I35" s="162">
        <f t="shared" si="2"/>
        <v>0</v>
      </c>
      <c r="J35" s="298"/>
    </row>
    <row r="36" spans="1:10" ht="12.9" customHeight="1">
      <c r="A36" s="296"/>
      <c r="B36" s="163"/>
      <c r="C36" s="164"/>
      <c r="D36" s="155"/>
      <c r="E36" s="156"/>
      <c r="F36" s="160">
        <f t="shared" si="0"/>
        <v>0</v>
      </c>
      <c r="G36" s="155"/>
      <c r="H36" s="161">
        <f t="shared" si="1"/>
        <v>0</v>
      </c>
      <c r="I36" s="162">
        <f t="shared" si="2"/>
        <v>0</v>
      </c>
      <c r="J36" s="298"/>
    </row>
    <row r="37" spans="1:10" ht="12.9" customHeight="1">
      <c r="A37" s="296"/>
      <c r="B37" s="163"/>
      <c r="C37" s="164"/>
      <c r="D37" s="155"/>
      <c r="E37" s="156"/>
      <c r="F37" s="160">
        <f t="shared" si="0"/>
        <v>0</v>
      </c>
      <c r="G37" s="155"/>
      <c r="H37" s="161">
        <f t="shared" si="1"/>
        <v>0</v>
      </c>
      <c r="I37" s="162">
        <f t="shared" si="2"/>
        <v>0</v>
      </c>
      <c r="J37" s="298"/>
    </row>
    <row r="38" spans="1:10" ht="12.9" customHeight="1">
      <c r="A38" s="296"/>
      <c r="B38" s="163"/>
      <c r="C38" s="164"/>
      <c r="D38" s="155"/>
      <c r="E38" s="156"/>
      <c r="F38" s="160">
        <f t="shared" si="0"/>
        <v>0</v>
      </c>
      <c r="G38" s="155"/>
      <c r="H38" s="161">
        <f t="shared" si="1"/>
        <v>0</v>
      </c>
      <c r="I38" s="162">
        <f t="shared" si="2"/>
        <v>0</v>
      </c>
      <c r="J38" s="298"/>
    </row>
    <row r="39" spans="1:10" ht="12.9" customHeight="1">
      <c r="A39" s="296"/>
      <c r="B39" s="163"/>
      <c r="C39" s="164"/>
      <c r="D39" s="155"/>
      <c r="E39" s="156"/>
      <c r="F39" s="160">
        <f t="shared" si="0"/>
        <v>0</v>
      </c>
      <c r="G39" s="155"/>
      <c r="H39" s="161">
        <f t="shared" si="1"/>
        <v>0</v>
      </c>
      <c r="I39" s="162">
        <f t="shared" si="2"/>
        <v>0</v>
      </c>
      <c r="J39" s="298"/>
    </row>
    <row r="40" spans="1:10" ht="12.9" customHeight="1">
      <c r="A40" s="296"/>
      <c r="B40" s="163"/>
      <c r="C40" s="164"/>
      <c r="D40" s="155"/>
      <c r="E40" s="156"/>
      <c r="F40" s="160">
        <f t="shared" si="0"/>
        <v>0</v>
      </c>
      <c r="G40" s="155"/>
      <c r="H40" s="161">
        <f t="shared" si="1"/>
        <v>0</v>
      </c>
      <c r="I40" s="162">
        <f t="shared" si="2"/>
        <v>0</v>
      </c>
      <c r="J40" s="298"/>
    </row>
    <row r="41" spans="1:10" ht="12.9" customHeight="1">
      <c r="A41" s="296"/>
      <c r="B41" s="163"/>
      <c r="C41" s="164"/>
      <c r="D41" s="155"/>
      <c r="E41" s="156"/>
      <c r="F41" s="160">
        <f t="shared" si="0"/>
        <v>0</v>
      </c>
      <c r="G41" s="155"/>
      <c r="H41" s="161">
        <f t="shared" si="1"/>
        <v>0</v>
      </c>
      <c r="I41" s="162">
        <f t="shared" si="2"/>
        <v>0</v>
      </c>
      <c r="J41" s="298"/>
    </row>
    <row r="42" spans="1:10" ht="12.9" customHeight="1">
      <c r="A42" s="296"/>
      <c r="B42" s="163"/>
      <c r="C42" s="164"/>
      <c r="D42" s="155"/>
      <c r="E42" s="156"/>
      <c r="F42" s="160">
        <f t="shared" si="0"/>
        <v>0</v>
      </c>
      <c r="G42" s="155"/>
      <c r="H42" s="161">
        <f t="shared" si="1"/>
        <v>0</v>
      </c>
      <c r="I42" s="162">
        <f t="shared" si="2"/>
        <v>0</v>
      </c>
      <c r="J42" s="298"/>
    </row>
    <row r="43" spans="1:10" ht="12.9" customHeight="1">
      <c r="A43" s="296"/>
      <c r="B43" s="163"/>
      <c r="C43" s="164"/>
      <c r="D43" s="155"/>
      <c r="E43" s="156"/>
      <c r="F43" s="160">
        <f t="shared" si="0"/>
        <v>0</v>
      </c>
      <c r="G43" s="155"/>
      <c r="H43" s="161">
        <f t="shared" si="1"/>
        <v>0</v>
      </c>
      <c r="I43" s="162">
        <f t="shared" si="2"/>
        <v>0</v>
      </c>
      <c r="J43" s="298"/>
    </row>
    <row r="44" spans="1:10" ht="12.9" customHeight="1">
      <c r="A44" s="296"/>
      <c r="B44" s="163"/>
      <c r="C44" s="164"/>
      <c r="D44" s="155"/>
      <c r="E44" s="156"/>
      <c r="F44" s="160">
        <f t="shared" ref="F44:F65" si="3">D44*E44</f>
        <v>0</v>
      </c>
      <c r="G44" s="155"/>
      <c r="H44" s="161">
        <f t="shared" ref="H44:H65" si="4">F44+G44</f>
        <v>0</v>
      </c>
      <c r="I44" s="162">
        <f t="shared" ref="I44:I65" si="5">H44*TauxSMIC</f>
        <v>0</v>
      </c>
      <c r="J44" s="298"/>
    </row>
    <row r="45" spans="1:10" ht="12.9" customHeight="1">
      <c r="A45" s="296"/>
      <c r="B45" s="163"/>
      <c r="C45" s="164"/>
      <c r="D45" s="155"/>
      <c r="E45" s="156"/>
      <c r="F45" s="160">
        <f t="shared" si="3"/>
        <v>0</v>
      </c>
      <c r="G45" s="155"/>
      <c r="H45" s="161">
        <f t="shared" si="4"/>
        <v>0</v>
      </c>
      <c r="I45" s="162">
        <f t="shared" si="5"/>
        <v>0</v>
      </c>
      <c r="J45" s="298"/>
    </row>
    <row r="46" spans="1:10" ht="12.9" customHeight="1">
      <c r="A46" s="296"/>
      <c r="B46" s="163"/>
      <c r="C46" s="164"/>
      <c r="D46" s="155"/>
      <c r="E46" s="156"/>
      <c r="F46" s="160">
        <f t="shared" si="3"/>
        <v>0</v>
      </c>
      <c r="G46" s="155"/>
      <c r="H46" s="161">
        <f t="shared" si="4"/>
        <v>0</v>
      </c>
      <c r="I46" s="162">
        <f t="shared" si="5"/>
        <v>0</v>
      </c>
      <c r="J46" s="298"/>
    </row>
    <row r="47" spans="1:10" ht="12.9" customHeight="1">
      <c r="A47" s="296"/>
      <c r="B47" s="163"/>
      <c r="C47" s="164"/>
      <c r="D47" s="155"/>
      <c r="E47" s="156"/>
      <c r="F47" s="160">
        <f t="shared" si="3"/>
        <v>0</v>
      </c>
      <c r="G47" s="155"/>
      <c r="H47" s="161">
        <f t="shared" si="4"/>
        <v>0</v>
      </c>
      <c r="I47" s="162">
        <f t="shared" si="5"/>
        <v>0</v>
      </c>
      <c r="J47" s="298"/>
    </row>
    <row r="48" spans="1:10" ht="12.9" customHeight="1">
      <c r="A48" s="296"/>
      <c r="B48" s="163"/>
      <c r="C48" s="164"/>
      <c r="D48" s="155"/>
      <c r="E48" s="156"/>
      <c r="F48" s="160">
        <f t="shared" si="3"/>
        <v>0</v>
      </c>
      <c r="G48" s="155"/>
      <c r="H48" s="161">
        <f t="shared" si="4"/>
        <v>0</v>
      </c>
      <c r="I48" s="162">
        <f t="shared" si="5"/>
        <v>0</v>
      </c>
      <c r="J48" s="298"/>
    </row>
    <row r="49" spans="1:10" ht="12.9" customHeight="1">
      <c r="A49" s="296"/>
      <c r="B49" s="163"/>
      <c r="C49" s="164"/>
      <c r="D49" s="155"/>
      <c r="E49" s="156"/>
      <c r="F49" s="160">
        <f t="shared" si="3"/>
        <v>0</v>
      </c>
      <c r="G49" s="155"/>
      <c r="H49" s="161">
        <f t="shared" si="4"/>
        <v>0</v>
      </c>
      <c r="I49" s="162">
        <f t="shared" si="5"/>
        <v>0</v>
      </c>
      <c r="J49" s="298"/>
    </row>
    <row r="50" spans="1:10" ht="12.9" customHeight="1">
      <c r="A50" s="296"/>
      <c r="B50" s="163"/>
      <c r="C50" s="164"/>
      <c r="D50" s="155"/>
      <c r="E50" s="156"/>
      <c r="F50" s="160">
        <f t="shared" si="3"/>
        <v>0</v>
      </c>
      <c r="G50" s="155"/>
      <c r="H50" s="161">
        <f t="shared" si="4"/>
        <v>0</v>
      </c>
      <c r="I50" s="162">
        <f t="shared" si="5"/>
        <v>0</v>
      </c>
      <c r="J50" s="298"/>
    </row>
    <row r="51" spans="1:10" ht="12.9" customHeight="1">
      <c r="A51" s="296"/>
      <c r="B51" s="163"/>
      <c r="C51" s="164"/>
      <c r="D51" s="155"/>
      <c r="E51" s="156"/>
      <c r="F51" s="160">
        <f t="shared" si="3"/>
        <v>0</v>
      </c>
      <c r="G51" s="155"/>
      <c r="H51" s="161">
        <f t="shared" si="4"/>
        <v>0</v>
      </c>
      <c r="I51" s="162">
        <f t="shared" si="5"/>
        <v>0</v>
      </c>
      <c r="J51" s="298"/>
    </row>
    <row r="52" spans="1:10" ht="12.9" customHeight="1">
      <c r="A52" s="296"/>
      <c r="B52" s="163"/>
      <c r="C52" s="164"/>
      <c r="D52" s="155"/>
      <c r="E52" s="156"/>
      <c r="F52" s="160">
        <f t="shared" si="3"/>
        <v>0</v>
      </c>
      <c r="G52" s="155"/>
      <c r="H52" s="161">
        <f t="shared" si="4"/>
        <v>0</v>
      </c>
      <c r="I52" s="162">
        <f t="shared" si="5"/>
        <v>0</v>
      </c>
      <c r="J52" s="298"/>
    </row>
    <row r="53" spans="1:10" ht="12.9" customHeight="1">
      <c r="A53" s="296"/>
      <c r="B53" s="163"/>
      <c r="C53" s="164"/>
      <c r="D53" s="155"/>
      <c r="E53" s="156"/>
      <c r="F53" s="160">
        <f t="shared" si="3"/>
        <v>0</v>
      </c>
      <c r="G53" s="155"/>
      <c r="H53" s="161">
        <f t="shared" si="4"/>
        <v>0</v>
      </c>
      <c r="I53" s="162">
        <f t="shared" si="5"/>
        <v>0</v>
      </c>
      <c r="J53" s="298"/>
    </row>
    <row r="54" spans="1:10" ht="12.9" customHeight="1">
      <c r="A54" s="296"/>
      <c r="B54" s="163"/>
      <c r="C54" s="164"/>
      <c r="D54" s="155"/>
      <c r="E54" s="156"/>
      <c r="F54" s="160">
        <f t="shared" si="3"/>
        <v>0</v>
      </c>
      <c r="G54" s="155"/>
      <c r="H54" s="161">
        <f t="shared" si="4"/>
        <v>0</v>
      </c>
      <c r="I54" s="162">
        <f t="shared" si="5"/>
        <v>0</v>
      </c>
      <c r="J54" s="298"/>
    </row>
    <row r="55" spans="1:10" ht="12.9" customHeight="1">
      <c r="A55" s="296"/>
      <c r="B55" s="163"/>
      <c r="C55" s="164"/>
      <c r="D55" s="155"/>
      <c r="E55" s="156"/>
      <c r="F55" s="160">
        <f t="shared" si="3"/>
        <v>0</v>
      </c>
      <c r="G55" s="155"/>
      <c r="H55" s="161">
        <f t="shared" si="4"/>
        <v>0</v>
      </c>
      <c r="I55" s="162">
        <f t="shared" si="5"/>
        <v>0</v>
      </c>
      <c r="J55" s="298"/>
    </row>
    <row r="56" spans="1:10" ht="12.9" customHeight="1">
      <c r="A56" s="296"/>
      <c r="B56" s="163"/>
      <c r="C56" s="164"/>
      <c r="D56" s="155"/>
      <c r="E56" s="156"/>
      <c r="F56" s="160">
        <f t="shared" si="3"/>
        <v>0</v>
      </c>
      <c r="G56" s="155"/>
      <c r="H56" s="161">
        <f t="shared" si="4"/>
        <v>0</v>
      </c>
      <c r="I56" s="162">
        <f t="shared" si="5"/>
        <v>0</v>
      </c>
      <c r="J56" s="298"/>
    </row>
    <row r="57" spans="1:10" ht="12.9" customHeight="1">
      <c r="A57" s="296"/>
      <c r="B57" s="163"/>
      <c r="C57" s="164"/>
      <c r="D57" s="155"/>
      <c r="E57" s="156"/>
      <c r="F57" s="160">
        <f t="shared" si="3"/>
        <v>0</v>
      </c>
      <c r="G57" s="155"/>
      <c r="H57" s="161">
        <f t="shared" si="4"/>
        <v>0</v>
      </c>
      <c r="I57" s="162">
        <f t="shared" si="5"/>
        <v>0</v>
      </c>
      <c r="J57" s="298"/>
    </row>
    <row r="58" spans="1:10" ht="12.9" customHeight="1">
      <c r="A58" s="296"/>
      <c r="B58" s="163"/>
      <c r="C58" s="164"/>
      <c r="D58" s="155"/>
      <c r="E58" s="156"/>
      <c r="F58" s="160">
        <f t="shared" si="3"/>
        <v>0</v>
      </c>
      <c r="G58" s="155"/>
      <c r="H58" s="161">
        <f t="shared" si="4"/>
        <v>0</v>
      </c>
      <c r="I58" s="162">
        <f t="shared" si="5"/>
        <v>0</v>
      </c>
      <c r="J58" s="298"/>
    </row>
    <row r="59" spans="1:10" ht="12.9" customHeight="1">
      <c r="A59" s="296"/>
      <c r="B59" s="163"/>
      <c r="C59" s="164"/>
      <c r="D59" s="155"/>
      <c r="E59" s="156"/>
      <c r="F59" s="160">
        <f t="shared" si="3"/>
        <v>0</v>
      </c>
      <c r="G59" s="155"/>
      <c r="H59" s="161">
        <f t="shared" si="4"/>
        <v>0</v>
      </c>
      <c r="I59" s="162">
        <f t="shared" si="5"/>
        <v>0</v>
      </c>
      <c r="J59" s="298"/>
    </row>
    <row r="60" spans="1:10" ht="12.9" customHeight="1">
      <c r="A60" s="296"/>
      <c r="B60" s="163"/>
      <c r="C60" s="164"/>
      <c r="D60" s="155"/>
      <c r="E60" s="156"/>
      <c r="F60" s="160">
        <f t="shared" si="3"/>
        <v>0</v>
      </c>
      <c r="G60" s="155"/>
      <c r="H60" s="161">
        <f t="shared" si="4"/>
        <v>0</v>
      </c>
      <c r="I60" s="162">
        <f t="shared" si="5"/>
        <v>0</v>
      </c>
      <c r="J60" s="298"/>
    </row>
    <row r="61" spans="1:10" ht="12.9" customHeight="1">
      <c r="A61" s="296"/>
      <c r="B61" s="163"/>
      <c r="C61" s="164"/>
      <c r="D61" s="155"/>
      <c r="E61" s="156"/>
      <c r="F61" s="160">
        <f t="shared" si="3"/>
        <v>0</v>
      </c>
      <c r="G61" s="155"/>
      <c r="H61" s="161">
        <f t="shared" si="4"/>
        <v>0</v>
      </c>
      <c r="I61" s="162">
        <f t="shared" si="5"/>
        <v>0</v>
      </c>
      <c r="J61" s="298"/>
    </row>
    <row r="62" spans="1:10" ht="12.9" customHeight="1">
      <c r="A62" s="296"/>
      <c r="B62" s="163"/>
      <c r="C62" s="164"/>
      <c r="D62" s="155"/>
      <c r="E62" s="156"/>
      <c r="F62" s="160">
        <f t="shared" si="3"/>
        <v>0</v>
      </c>
      <c r="G62" s="155"/>
      <c r="H62" s="161">
        <f t="shared" si="4"/>
        <v>0</v>
      </c>
      <c r="I62" s="162">
        <f t="shared" si="5"/>
        <v>0</v>
      </c>
      <c r="J62" s="298"/>
    </row>
    <row r="63" spans="1:10" ht="12.9" customHeight="1">
      <c r="A63" s="296"/>
      <c r="B63" s="163"/>
      <c r="C63" s="164"/>
      <c r="D63" s="155"/>
      <c r="E63" s="156"/>
      <c r="F63" s="160">
        <f t="shared" si="3"/>
        <v>0</v>
      </c>
      <c r="G63" s="155"/>
      <c r="H63" s="161">
        <f t="shared" si="4"/>
        <v>0</v>
      </c>
      <c r="I63" s="162">
        <f t="shared" si="5"/>
        <v>0</v>
      </c>
      <c r="J63" s="298"/>
    </row>
    <row r="64" spans="1:10" ht="12.9" customHeight="1">
      <c r="A64" s="296"/>
      <c r="B64" s="163"/>
      <c r="C64" s="164"/>
      <c r="D64" s="155"/>
      <c r="E64" s="156"/>
      <c r="F64" s="160">
        <f t="shared" si="3"/>
        <v>0</v>
      </c>
      <c r="G64" s="165"/>
      <c r="H64" s="161">
        <f t="shared" si="4"/>
        <v>0</v>
      </c>
      <c r="I64" s="162">
        <f t="shared" si="5"/>
        <v>0</v>
      </c>
      <c r="J64" s="298"/>
    </row>
    <row r="65" spans="1:10" ht="12.9" customHeight="1">
      <c r="A65" s="296"/>
      <c r="B65" s="163"/>
      <c r="C65" s="164"/>
      <c r="D65" s="165"/>
      <c r="E65" s="166"/>
      <c r="F65" s="160">
        <f t="shared" si="3"/>
        <v>0</v>
      </c>
      <c r="G65" s="165"/>
      <c r="H65" s="161">
        <f t="shared" si="4"/>
        <v>0</v>
      </c>
      <c r="I65" s="162">
        <f t="shared" si="5"/>
        <v>0</v>
      </c>
      <c r="J65" s="298"/>
    </row>
    <row r="66" spans="1:10" ht="12.9" customHeight="1">
      <c r="A66" s="296"/>
      <c r="B66" s="167"/>
      <c r="C66" s="167"/>
      <c r="D66" s="81"/>
      <c r="E66" s="81"/>
      <c r="F66" s="81"/>
      <c r="G66" s="81"/>
      <c r="H66" s="81"/>
      <c r="I66" s="81"/>
      <c r="J66" s="298"/>
    </row>
    <row r="67" spans="1:10" ht="12.5">
      <c r="A67" s="296"/>
      <c r="B67" s="168"/>
      <c r="C67" s="168"/>
      <c r="D67" s="168"/>
      <c r="E67" s="168"/>
      <c r="F67" s="168"/>
      <c r="G67" s="168"/>
      <c r="H67" s="168"/>
      <c r="I67" s="168"/>
      <c r="J67" s="298"/>
    </row>
    <row r="68" spans="1:10" ht="12.5">
      <c r="A68" s="296"/>
      <c r="B68" s="306" t="str">
        <f>NomClub&amp;" "&amp;NomSection&amp;" - Subvention Municipale "&amp;Saison&amp;"    Page 7/8"</f>
        <v xml:space="preserve">  - Subvention Municipale 2026    Page 7/8</v>
      </c>
      <c r="C68" s="306"/>
      <c r="D68" s="306"/>
      <c r="E68" s="306"/>
      <c r="F68" s="306"/>
      <c r="G68" s="306"/>
      <c r="H68" s="306"/>
      <c r="I68" s="306"/>
      <c r="J68" s="298"/>
    </row>
    <row r="69" spans="1:10" ht="12.5">
      <c r="A69" s="296"/>
      <c r="B69" s="168"/>
      <c r="C69" s="168"/>
      <c r="D69" s="168"/>
      <c r="E69" s="168"/>
      <c r="F69" s="168"/>
      <c r="G69" s="168"/>
      <c r="H69" s="168"/>
      <c r="I69" s="168"/>
      <c r="J69" s="169"/>
    </row>
  </sheetData>
  <sheetProtection sheet="1" objects="1" scenarios="1"/>
  <mergeCells count="15">
    <mergeCell ref="B1:I1"/>
    <mergeCell ref="A2:A69"/>
    <mergeCell ref="C2:I2"/>
    <mergeCell ref="J2:J68"/>
    <mergeCell ref="C3:I3"/>
    <mergeCell ref="C4:I4"/>
    <mergeCell ref="C5:G5"/>
    <mergeCell ref="H5:I5"/>
    <mergeCell ref="B6:C6"/>
    <mergeCell ref="B7:C7"/>
    <mergeCell ref="E7:F7"/>
    <mergeCell ref="B9:C9"/>
    <mergeCell ref="D9:F9"/>
    <mergeCell ref="H9:I9"/>
    <mergeCell ref="B68:I68"/>
  </mergeCells>
  <dataValidations count="7">
    <dataValidation type="decimal" operator="greaterThan" allowBlank="1" showInputMessage="1" showErrorMessage="1" promptTitle="Mettre le taux du SMIC horaire" prompt="du début d'année précédant le versement de la subvention" sqref="D7" xr:uid="{00000000-0002-0000-0500-000000000000}">
      <formula1>9</formula1>
      <formula2>0</formula2>
    </dataValidation>
    <dataValidation type="decimal" allowBlank="1" showInputMessage="1" showErrorMessage="1" errorTitle="Entrée non valide" error="Trop d'heures dans la semaine" promptTitle="Participation régulière" prompt="Indiquez le nombre d'heures consacré par semaine à l'encadrement des pratiquants (entrainements et rencontres du Weekend)" sqref="D13" xr:uid="{00000000-0002-0000-0500-000001000000}">
      <formula1>0</formula1>
      <formula2>40</formula2>
    </dataValidation>
    <dataValidation type="whole" allowBlank="1" showInputMessage="1" showErrorMessage="1" errorTitle="Entrée non valide" error="Trop de semaines" promptTitle="Participation régulière" prompt="Indiquez le nombre de semaines d'entrainement dans l'année" sqref="E13" xr:uid="{00000000-0002-0000-0500-000002000000}">
      <formula1>0</formula1>
      <formula2>52</formula2>
    </dataValidation>
    <dataValidation type="decimal" allowBlank="1" showInputMessage="1" showErrorMessage="1" errorTitle="Entrée non valide" promptTitle="Participation occasionnelle" prompt="Pour les encadrants sportifs et les autres bénévoles,_x000a_indiquez le temps consacré hors entrainements sur l'année_x000a_(Réunion, assemblée générale, préparation gala ou fête, ...)" sqref="G13" xr:uid="{00000000-0002-0000-0500-000003000000}">
      <formula1>0</formula1>
      <formula2>1000</formula2>
    </dataValidation>
    <dataValidation type="decimal" allowBlank="1" showErrorMessage="1" errorTitle="Entrée non valide" error="Trop d'heures dans la semaine" sqref="D14:D65" xr:uid="{00000000-0002-0000-0500-000004000000}">
      <formula1>0</formula1>
      <formula2>40</formula2>
    </dataValidation>
    <dataValidation type="whole" allowBlank="1" showErrorMessage="1" errorTitle="Entrée non valide" error="Trop de semaines" sqref="E14:E65" xr:uid="{00000000-0002-0000-0500-000005000000}">
      <formula1>0</formula1>
      <formula2>52</formula2>
    </dataValidation>
    <dataValidation type="decimal" allowBlank="1" showErrorMessage="1" errorTitle="Entrée non valide" sqref="G14:G65" xr:uid="{00000000-0002-0000-0500-000006000000}">
      <formula1>0</formula1>
      <formula2>1000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L52"/>
  <sheetViews>
    <sheetView zoomScaleNormal="100" workbookViewId="0">
      <selection activeCell="D11" sqref="D11"/>
    </sheetView>
  </sheetViews>
  <sheetFormatPr baseColWidth="10" defaultColWidth="11.54296875" defaultRowHeight="12.75" customHeight="1"/>
  <cols>
    <col min="1" max="1" width="3.54296875" customWidth="1"/>
    <col min="2" max="2" width="2.08984375" customWidth="1"/>
    <col min="3" max="3" width="31.90625" customWidth="1"/>
    <col min="4" max="4" width="1.08984375" customWidth="1"/>
    <col min="5" max="5" width="18" customWidth="1"/>
    <col min="6" max="6" width="3.81640625" customWidth="1"/>
    <col min="7" max="7" width="23.08984375" customWidth="1"/>
    <col min="8" max="8" width="3.1796875" customWidth="1"/>
    <col min="9" max="9" width="23.08984375" customWidth="1"/>
    <col min="10" max="10" width="2.54296875" customWidth="1"/>
    <col min="11" max="11" width="11.453125" customWidth="1"/>
    <col min="12" max="64" width="11.08984375" customWidth="1"/>
  </cols>
  <sheetData>
    <row r="1" spans="1:10" ht="15" customHeight="1">
      <c r="A1" s="3"/>
      <c r="B1" s="200"/>
      <c r="C1" s="200"/>
      <c r="D1" s="200"/>
      <c r="E1" s="200"/>
      <c r="F1" s="200"/>
      <c r="G1" s="200"/>
      <c r="H1" s="200"/>
      <c r="I1" s="200"/>
      <c r="J1" s="4"/>
    </row>
    <row r="2" spans="1:10" ht="17.25" customHeight="1">
      <c r="A2" s="316"/>
      <c r="B2" s="235" t="s">
        <v>145</v>
      </c>
      <c r="C2" s="235"/>
      <c r="D2" s="235"/>
      <c r="E2" s="235"/>
      <c r="F2" s="235"/>
      <c r="G2" s="235"/>
      <c r="H2" s="235"/>
      <c r="I2" s="235"/>
      <c r="J2" s="317"/>
    </row>
    <row r="3" spans="1:10" ht="11.25" customHeight="1">
      <c r="A3" s="316"/>
      <c r="B3" s="202"/>
      <c r="C3" s="202"/>
      <c r="D3" s="202"/>
      <c r="E3" s="202"/>
      <c r="F3" s="202"/>
      <c r="G3" s="202"/>
      <c r="H3" s="202"/>
      <c r="I3" s="202"/>
      <c r="J3" s="317"/>
    </row>
    <row r="4" spans="1:10" ht="11.25" customHeight="1">
      <c r="A4" s="316"/>
      <c r="B4" s="13"/>
      <c r="C4" s="13" t="s">
        <v>146</v>
      </c>
      <c r="D4" s="318" t="s">
        <v>147</v>
      </c>
      <c r="E4" s="318"/>
      <c r="F4" s="318" t="s">
        <v>148</v>
      </c>
      <c r="G4" s="318"/>
      <c r="H4" s="318" t="s">
        <v>149</v>
      </c>
      <c r="I4" s="318"/>
      <c r="J4" s="317"/>
    </row>
    <row r="5" spans="1:10" ht="15" customHeight="1">
      <c r="A5" s="316"/>
      <c r="B5" s="42"/>
      <c r="C5" s="170"/>
      <c r="D5" s="42"/>
      <c r="E5" s="171">
        <f>I5-G5</f>
        <v>0</v>
      </c>
      <c r="F5" s="13" t="s">
        <v>150</v>
      </c>
      <c r="G5" s="172"/>
      <c r="H5" s="13" t="s">
        <v>151</v>
      </c>
      <c r="I5" s="172"/>
      <c r="J5" s="317"/>
    </row>
    <row r="6" spans="1:10" ht="7.5" customHeight="1">
      <c r="A6" s="316"/>
      <c r="B6" s="202"/>
      <c r="C6" s="202"/>
      <c r="D6" s="202"/>
      <c r="E6" s="202"/>
      <c r="F6" s="202"/>
      <c r="G6" s="202"/>
      <c r="H6" s="202"/>
      <c r="I6" s="202"/>
      <c r="J6" s="317"/>
    </row>
    <row r="7" spans="1:10" ht="15" customHeight="1">
      <c r="A7" s="316"/>
      <c r="B7" s="42"/>
      <c r="C7" s="170"/>
      <c r="D7" s="42"/>
      <c r="E7" s="171">
        <f>I7-G7</f>
        <v>0</v>
      </c>
      <c r="F7" s="13" t="s">
        <v>150</v>
      </c>
      <c r="G7" s="172"/>
      <c r="H7" s="13" t="s">
        <v>151</v>
      </c>
      <c r="I7" s="172"/>
      <c r="J7" s="317"/>
    </row>
    <row r="8" spans="1:10" ht="7.5" customHeight="1">
      <c r="A8" s="316"/>
      <c r="B8" s="202"/>
      <c r="C8" s="202"/>
      <c r="D8" s="202"/>
      <c r="E8" s="202"/>
      <c r="F8" s="202"/>
      <c r="G8" s="202"/>
      <c r="H8" s="202"/>
      <c r="I8" s="202"/>
      <c r="J8" s="317"/>
    </row>
    <row r="9" spans="1:10" ht="15" customHeight="1">
      <c r="A9" s="316"/>
      <c r="B9" s="42"/>
      <c r="C9" s="170"/>
      <c r="D9" s="42"/>
      <c r="E9" s="171">
        <f>I9-G9</f>
        <v>0</v>
      </c>
      <c r="F9" s="13" t="s">
        <v>150</v>
      </c>
      <c r="G9" s="172"/>
      <c r="H9" s="13" t="s">
        <v>151</v>
      </c>
      <c r="I9" s="172"/>
      <c r="J9" s="317"/>
    </row>
    <row r="10" spans="1:10" ht="7.5" customHeight="1">
      <c r="A10" s="316"/>
      <c r="B10" s="202"/>
      <c r="C10" s="202"/>
      <c r="D10" s="202"/>
      <c r="E10" s="202"/>
      <c r="F10" s="202"/>
      <c r="G10" s="202"/>
      <c r="H10" s="202"/>
      <c r="I10" s="202"/>
      <c r="J10" s="317"/>
    </row>
    <row r="11" spans="1:10" ht="15" customHeight="1">
      <c r="A11" s="316"/>
      <c r="B11" s="42"/>
      <c r="C11" s="170"/>
      <c r="D11" s="42"/>
      <c r="E11" s="171">
        <f>I11-G11</f>
        <v>0</v>
      </c>
      <c r="F11" s="13" t="s">
        <v>150</v>
      </c>
      <c r="G11" s="172"/>
      <c r="H11" s="13" t="s">
        <v>151</v>
      </c>
      <c r="I11" s="172"/>
      <c r="J11" s="317"/>
    </row>
    <row r="12" spans="1:10" ht="7.5" customHeight="1">
      <c r="A12" s="316"/>
      <c r="B12" s="202"/>
      <c r="C12" s="202"/>
      <c r="D12" s="202"/>
      <c r="E12" s="202"/>
      <c r="F12" s="202"/>
      <c r="G12" s="202"/>
      <c r="H12" s="202"/>
      <c r="I12" s="202"/>
      <c r="J12" s="317"/>
    </row>
    <row r="13" spans="1:10" ht="15" customHeight="1">
      <c r="A13" s="316"/>
      <c r="B13" s="42"/>
      <c r="C13" s="170"/>
      <c r="D13" s="42"/>
      <c r="E13" s="171">
        <f>I13-G13</f>
        <v>0</v>
      </c>
      <c r="F13" s="13" t="s">
        <v>150</v>
      </c>
      <c r="G13" s="172"/>
      <c r="H13" s="13" t="s">
        <v>151</v>
      </c>
      <c r="I13" s="172"/>
      <c r="J13" s="317"/>
    </row>
    <row r="14" spans="1:10" ht="7.5" customHeight="1">
      <c r="A14" s="316"/>
      <c r="B14" s="202"/>
      <c r="C14" s="202"/>
      <c r="D14" s="202"/>
      <c r="E14" s="202"/>
      <c r="F14" s="202"/>
      <c r="G14" s="202"/>
      <c r="H14" s="202"/>
      <c r="I14" s="202"/>
      <c r="J14" s="317"/>
    </row>
    <row r="15" spans="1:10" ht="15" customHeight="1">
      <c r="A15" s="316"/>
      <c r="B15" s="42"/>
      <c r="C15" s="170"/>
      <c r="D15" s="42"/>
      <c r="E15" s="171">
        <f>I15-G15</f>
        <v>0</v>
      </c>
      <c r="F15" s="13" t="s">
        <v>150</v>
      </c>
      <c r="G15" s="172"/>
      <c r="H15" s="13" t="s">
        <v>151</v>
      </c>
      <c r="I15" s="172"/>
      <c r="J15" s="317"/>
    </row>
    <row r="16" spans="1:10" ht="7.5" customHeight="1">
      <c r="A16" s="316"/>
      <c r="B16" s="202"/>
      <c r="C16" s="202"/>
      <c r="D16" s="202"/>
      <c r="E16" s="202"/>
      <c r="F16" s="202"/>
      <c r="G16" s="202"/>
      <c r="H16" s="202"/>
      <c r="I16" s="202"/>
      <c r="J16" s="317"/>
    </row>
    <row r="17" spans="1:10" ht="15" customHeight="1">
      <c r="A17" s="316"/>
      <c r="B17" s="42"/>
      <c r="C17" s="170"/>
      <c r="D17" s="42"/>
      <c r="E17" s="171">
        <f>I17-G17</f>
        <v>0</v>
      </c>
      <c r="F17" s="13" t="s">
        <v>150</v>
      </c>
      <c r="G17" s="172"/>
      <c r="H17" s="13" t="s">
        <v>151</v>
      </c>
      <c r="I17" s="172"/>
      <c r="J17" s="317"/>
    </row>
    <row r="18" spans="1:10" ht="7.5" customHeight="1">
      <c r="A18" s="316"/>
      <c r="B18" s="202"/>
      <c r="C18" s="202"/>
      <c r="D18" s="202"/>
      <c r="E18" s="202"/>
      <c r="F18" s="202"/>
      <c r="G18" s="202"/>
      <c r="H18" s="202"/>
      <c r="I18" s="202"/>
      <c r="J18" s="317"/>
    </row>
    <row r="19" spans="1:10" ht="15" customHeight="1">
      <c r="A19" s="316"/>
      <c r="B19" s="42"/>
      <c r="C19" s="170"/>
      <c r="D19" s="42"/>
      <c r="E19" s="171">
        <f>I19-G19</f>
        <v>0</v>
      </c>
      <c r="F19" s="13" t="s">
        <v>150</v>
      </c>
      <c r="G19" s="172"/>
      <c r="H19" s="13" t="s">
        <v>151</v>
      </c>
      <c r="I19" s="172"/>
      <c r="J19" s="317"/>
    </row>
    <row r="20" spans="1:10" ht="7.5" customHeight="1">
      <c r="A20" s="316"/>
      <c r="B20" s="202"/>
      <c r="C20" s="202"/>
      <c r="D20" s="202"/>
      <c r="E20" s="202"/>
      <c r="F20" s="202"/>
      <c r="G20" s="202"/>
      <c r="H20" s="202"/>
      <c r="I20" s="202"/>
      <c r="J20" s="317"/>
    </row>
    <row r="21" spans="1:10" ht="15" customHeight="1">
      <c r="A21" s="316"/>
      <c r="B21" s="42"/>
      <c r="C21" s="170"/>
      <c r="D21" s="42"/>
      <c r="E21" s="171">
        <f>I21-G21</f>
        <v>0</v>
      </c>
      <c r="F21" s="13" t="s">
        <v>150</v>
      </c>
      <c r="G21" s="172"/>
      <c r="H21" s="13" t="s">
        <v>151</v>
      </c>
      <c r="I21" s="172"/>
      <c r="J21" s="317"/>
    </row>
    <row r="22" spans="1:10" ht="7.5" customHeight="1">
      <c r="A22" s="316"/>
      <c r="B22" s="202"/>
      <c r="C22" s="202"/>
      <c r="D22" s="202"/>
      <c r="E22" s="202"/>
      <c r="F22" s="202"/>
      <c r="G22" s="202"/>
      <c r="H22" s="202"/>
      <c r="I22" s="202"/>
      <c r="J22" s="317"/>
    </row>
    <row r="23" spans="1:10" ht="15" customHeight="1">
      <c r="A23" s="316"/>
      <c r="B23" s="42"/>
      <c r="C23" s="170"/>
      <c r="D23" s="42"/>
      <c r="E23" s="171">
        <f>I23-G23</f>
        <v>0</v>
      </c>
      <c r="F23" s="13" t="s">
        <v>150</v>
      </c>
      <c r="G23" s="172"/>
      <c r="H23" s="13" t="s">
        <v>151</v>
      </c>
      <c r="I23" s="172"/>
      <c r="J23" s="317"/>
    </row>
    <row r="24" spans="1:10" ht="7.5" customHeight="1">
      <c r="A24" s="316"/>
      <c r="B24" s="202"/>
      <c r="C24" s="202"/>
      <c r="D24" s="202"/>
      <c r="E24" s="202"/>
      <c r="F24" s="202"/>
      <c r="G24" s="202"/>
      <c r="H24" s="202"/>
      <c r="I24" s="202"/>
      <c r="J24" s="317"/>
    </row>
    <row r="25" spans="1:10" ht="15" customHeight="1">
      <c r="A25" s="316"/>
      <c r="B25" s="42"/>
      <c r="C25" s="170"/>
      <c r="D25" s="42"/>
      <c r="E25" s="171">
        <f>I25-G25</f>
        <v>0</v>
      </c>
      <c r="F25" s="13" t="s">
        <v>150</v>
      </c>
      <c r="G25" s="172"/>
      <c r="H25" s="13" t="s">
        <v>151</v>
      </c>
      <c r="I25" s="172"/>
      <c r="J25" s="317"/>
    </row>
    <row r="26" spans="1:10" ht="7.5" customHeight="1">
      <c r="A26" s="316"/>
      <c r="B26" s="202"/>
      <c r="C26" s="202"/>
      <c r="D26" s="202"/>
      <c r="E26" s="202"/>
      <c r="F26" s="202"/>
      <c r="G26" s="202"/>
      <c r="H26" s="202"/>
      <c r="I26" s="202"/>
      <c r="J26" s="317"/>
    </row>
    <row r="27" spans="1:10" ht="15" customHeight="1">
      <c r="A27" s="316"/>
      <c r="B27" s="42"/>
      <c r="C27" s="170"/>
      <c r="D27" s="42"/>
      <c r="E27" s="171">
        <f>I27-G27</f>
        <v>0</v>
      </c>
      <c r="F27" s="13" t="s">
        <v>150</v>
      </c>
      <c r="G27" s="172"/>
      <c r="H27" s="13" t="s">
        <v>151</v>
      </c>
      <c r="I27" s="172"/>
      <c r="J27" s="317"/>
    </row>
    <row r="28" spans="1:10" ht="7.5" customHeight="1">
      <c r="A28" s="316"/>
      <c r="B28" s="202"/>
      <c r="C28" s="202"/>
      <c r="D28" s="202"/>
      <c r="E28" s="202"/>
      <c r="F28" s="202"/>
      <c r="G28" s="202"/>
      <c r="H28" s="202"/>
      <c r="I28" s="202"/>
      <c r="J28" s="317"/>
    </row>
    <row r="29" spans="1:10" ht="15" customHeight="1">
      <c r="A29" s="316"/>
      <c r="B29" s="42"/>
      <c r="C29" s="170"/>
      <c r="D29" s="42"/>
      <c r="E29" s="171">
        <f>I29-G29</f>
        <v>0</v>
      </c>
      <c r="F29" s="13" t="s">
        <v>150</v>
      </c>
      <c r="G29" s="172"/>
      <c r="H29" s="13" t="s">
        <v>151</v>
      </c>
      <c r="I29" s="172"/>
      <c r="J29" s="317"/>
    </row>
    <row r="30" spans="1:10" ht="7.5" customHeight="1">
      <c r="A30" s="316"/>
      <c r="B30" s="202"/>
      <c r="C30" s="202"/>
      <c r="D30" s="202"/>
      <c r="E30" s="202"/>
      <c r="F30" s="202"/>
      <c r="G30" s="202"/>
      <c r="H30" s="202"/>
      <c r="I30" s="202"/>
      <c r="J30" s="317"/>
    </row>
    <row r="31" spans="1:10" ht="15" customHeight="1">
      <c r="A31" s="316"/>
      <c r="B31" s="42"/>
      <c r="C31" s="170"/>
      <c r="D31" s="42"/>
      <c r="E31" s="171">
        <f>I31-G31</f>
        <v>0</v>
      </c>
      <c r="F31" s="13" t="s">
        <v>150</v>
      </c>
      <c r="G31" s="172"/>
      <c r="H31" s="13" t="s">
        <v>151</v>
      </c>
      <c r="I31" s="172"/>
      <c r="J31" s="317"/>
    </row>
    <row r="32" spans="1:10" ht="7.5" customHeight="1">
      <c r="A32" s="316"/>
      <c r="B32" s="202"/>
      <c r="C32" s="202"/>
      <c r="D32" s="202"/>
      <c r="E32" s="202"/>
      <c r="F32" s="202"/>
      <c r="G32" s="202"/>
      <c r="H32" s="202"/>
      <c r="I32" s="202"/>
      <c r="J32" s="317"/>
    </row>
    <row r="33" spans="1:64" ht="15" customHeight="1">
      <c r="A33" s="316"/>
      <c r="B33" s="42"/>
      <c r="C33" s="170"/>
      <c r="D33" s="42"/>
      <c r="E33" s="171">
        <f>I33-G33</f>
        <v>0</v>
      </c>
      <c r="F33" s="13" t="s">
        <v>150</v>
      </c>
      <c r="G33" s="172"/>
      <c r="H33" s="13" t="s">
        <v>151</v>
      </c>
      <c r="I33" s="172"/>
      <c r="J33" s="317"/>
    </row>
    <row r="34" spans="1:64" ht="11.15" customHeight="1">
      <c r="A34" s="316"/>
      <c r="B34" s="202"/>
      <c r="C34" s="202"/>
      <c r="D34" s="202"/>
      <c r="E34" s="202"/>
      <c r="F34" s="202"/>
      <c r="G34" s="202"/>
      <c r="H34" s="202"/>
      <c r="I34" s="202"/>
      <c r="J34" s="317"/>
    </row>
    <row r="35" spans="1:64" ht="22.5" customHeight="1">
      <c r="A35" s="316"/>
      <c r="B35" s="13"/>
      <c r="D35" s="220" t="s">
        <v>152</v>
      </c>
      <c r="E35" s="220"/>
      <c r="F35" s="220"/>
      <c r="G35" s="220"/>
      <c r="H35" s="220"/>
      <c r="I35" s="13"/>
      <c r="J35" s="317"/>
    </row>
    <row r="36" spans="1:64" ht="7.5" customHeight="1">
      <c r="A36" s="316"/>
      <c r="B36" s="202"/>
      <c r="C36" s="202"/>
      <c r="D36" s="202"/>
      <c r="E36" s="202"/>
      <c r="F36" s="202"/>
      <c r="G36" s="202"/>
      <c r="H36" s="202"/>
      <c r="I36" s="202"/>
      <c r="J36" s="317"/>
    </row>
    <row r="37" spans="1:64" ht="32.25" customHeight="1">
      <c r="A37" s="316"/>
      <c r="B37" s="315" t="s">
        <v>153</v>
      </c>
      <c r="C37" s="315"/>
      <c r="D37" s="315"/>
      <c r="E37" s="315"/>
      <c r="F37" s="315"/>
      <c r="G37" s="315"/>
      <c r="H37" s="315"/>
      <c r="I37" s="315"/>
      <c r="J37" s="317"/>
    </row>
    <row r="38" spans="1:64" ht="39.75" customHeight="1">
      <c r="A38" s="316"/>
      <c r="B38" s="310" t="s">
        <v>154</v>
      </c>
      <c r="C38" s="310"/>
      <c r="D38" s="310"/>
      <c r="E38" s="310"/>
      <c r="F38" s="310"/>
      <c r="G38" s="310"/>
      <c r="H38" s="310"/>
      <c r="I38" s="310"/>
      <c r="J38" s="317"/>
    </row>
    <row r="39" spans="1:64" ht="7.5" customHeight="1">
      <c r="A39" s="316"/>
      <c r="B39" s="311"/>
      <c r="C39" s="311"/>
      <c r="D39" s="311"/>
      <c r="E39" s="311"/>
      <c r="F39" s="311"/>
      <c r="G39" s="311"/>
      <c r="H39" s="311"/>
      <c r="I39" s="311"/>
      <c r="J39" s="317"/>
    </row>
    <row r="40" spans="1:64" ht="59.25" customHeight="1">
      <c r="A40" s="316"/>
      <c r="B40" s="312" t="str">
        <f>"            En ma qualité de Président du l'association "&amp;NomClub&amp;" "&amp;NomSection&amp;", je certifie que les comptes annuels sont réguliers et sincères et donnent une image fidèle des opérations de l’année écoulée ainsi que de la situation financière et du patrimoine de l’organisme à la fin de la saison "&amp;IF(TypeSaison="Décembre","CIVILE du  1er Janvier "&amp;AnSaison&amp;" au 31 ","SPORTIVE du 1er "&amp;IF(TypeSaison="Juin","Juillet "&amp;AnSaison-1&amp;" au 30 ",IF(TypeSaison="Octobre","Novembre ","Septembre ")&amp;AnSaison-1&amp;" au 31 "))&amp;TypeSaison&amp;" "&amp;AnSaison</f>
        <v xml:space="preserve">            En ma qualité de Président du l'association  , je certifie que les comptes annuels sont réguliers et sincères et donnent une image fidèle des opérations de l’année écoulée ainsi que de la situation financière et du patrimoine de l’organisme à la fin de la saison SPORTIVE du 1er Novembre 2023 au 31 Octobre 2024</v>
      </c>
      <c r="C40" s="312"/>
      <c r="D40" s="312"/>
      <c r="E40" s="312"/>
      <c r="F40" s="312"/>
      <c r="G40" s="312"/>
      <c r="H40" s="312"/>
      <c r="I40" s="312"/>
      <c r="J40" s="317"/>
    </row>
    <row r="41" spans="1:64" ht="59.25" customHeight="1">
      <c r="A41" s="316"/>
      <c r="B41" s="312" t="s">
        <v>155</v>
      </c>
      <c r="C41" s="312"/>
      <c r="D41" s="312"/>
      <c r="E41" s="312"/>
      <c r="F41" s="312"/>
      <c r="G41" s="312"/>
      <c r="H41" s="312"/>
      <c r="I41" s="312"/>
      <c r="J41" s="317"/>
    </row>
    <row r="42" spans="1:64" ht="23.25" customHeight="1">
      <c r="A42" s="316"/>
      <c r="B42" s="313" t="s">
        <v>156</v>
      </c>
      <c r="C42" s="313"/>
      <c r="D42" s="313"/>
      <c r="E42" s="313"/>
      <c r="F42" s="313"/>
      <c r="G42" s="313"/>
      <c r="H42" s="314"/>
      <c r="I42" s="314"/>
      <c r="J42" s="317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</row>
    <row r="43" spans="1:64" ht="19.5" customHeight="1">
      <c r="A43" s="316"/>
      <c r="B43" s="239" t="str">
        <f>"Le Président de "&amp;NomClub&amp;" "&amp;NomSection</f>
        <v xml:space="preserve">Le Président de  </v>
      </c>
      <c r="C43" s="239"/>
      <c r="D43" s="239"/>
      <c r="E43" s="239"/>
      <c r="F43" s="239"/>
      <c r="G43" s="239"/>
      <c r="H43" s="239"/>
      <c r="I43" s="239"/>
      <c r="J43" s="317"/>
    </row>
    <row r="44" spans="1:64" ht="10.4" customHeight="1">
      <c r="A44" s="316"/>
      <c r="B44" s="237"/>
      <c r="C44" s="237"/>
      <c r="D44" s="237"/>
      <c r="E44" s="237"/>
      <c r="F44" s="237"/>
      <c r="G44" s="237"/>
      <c r="H44" s="237"/>
      <c r="I44" s="237"/>
      <c r="J44" s="317"/>
    </row>
    <row r="45" spans="1:64" ht="21.75" customHeight="1">
      <c r="A45" s="316"/>
      <c r="B45" s="173" t="s">
        <v>157</v>
      </c>
      <c r="C45" s="20"/>
      <c r="D45" s="309"/>
      <c r="E45" s="309"/>
      <c r="F45" s="309"/>
      <c r="G45" s="202"/>
      <c r="H45" s="202"/>
      <c r="I45" s="202"/>
      <c r="J45" s="317"/>
    </row>
    <row r="46" spans="1:64" ht="14.25" customHeight="1">
      <c r="A46" s="316"/>
      <c r="B46" s="237" t="s">
        <v>158</v>
      </c>
      <c r="C46" s="237"/>
      <c r="D46" s="237"/>
      <c r="E46" s="54"/>
      <c r="F46" s="237" t="s">
        <v>159</v>
      </c>
      <c r="G46" s="237"/>
      <c r="H46" s="237"/>
      <c r="I46" s="237"/>
      <c r="J46" s="317"/>
    </row>
    <row r="47" spans="1:64" ht="84.25" customHeight="1">
      <c r="A47" s="316"/>
      <c r="B47" s="307"/>
      <c r="C47" s="307"/>
      <c r="D47" s="307"/>
      <c r="F47" s="307"/>
      <c r="G47" s="307"/>
      <c r="H47" s="307"/>
      <c r="I47" s="174"/>
      <c r="J47" s="317"/>
    </row>
    <row r="48" spans="1:64" ht="11.9" customHeight="1">
      <c r="A48" s="316"/>
      <c r="B48" s="202"/>
      <c r="C48" s="202"/>
      <c r="D48" s="202"/>
      <c r="E48" s="202"/>
      <c r="F48" s="202"/>
      <c r="G48" s="202"/>
      <c r="H48" s="202"/>
      <c r="I48" s="202"/>
      <c r="J48" s="317"/>
    </row>
    <row r="49" spans="1:64" ht="46.5" customHeight="1">
      <c r="A49" s="316"/>
      <c r="B49" s="308" t="s">
        <v>160</v>
      </c>
      <c r="C49" s="308"/>
      <c r="D49" s="308"/>
      <c r="E49" s="308"/>
      <c r="F49" s="308"/>
      <c r="G49" s="308"/>
      <c r="H49" s="308"/>
      <c r="I49" s="308"/>
      <c r="J49" s="317"/>
    </row>
    <row r="50" spans="1:64" ht="21.65" customHeight="1">
      <c r="A50" s="316"/>
      <c r="B50" s="175"/>
      <c r="C50" s="176"/>
      <c r="D50" s="176"/>
      <c r="E50" s="176"/>
      <c r="F50" s="176"/>
      <c r="G50" s="176"/>
      <c r="H50" s="176"/>
      <c r="I50" s="176"/>
      <c r="J50" s="317"/>
    </row>
    <row r="51" spans="1:64" ht="14.9" customHeight="1">
      <c r="A51" s="316"/>
      <c r="B51" s="306" t="str">
        <f>NomClub&amp;" "&amp;NomSection&amp;" - Subvention Municipale "&amp;Saison&amp;"    Page 8/8"</f>
        <v xml:space="preserve">  - Subvention Municipale 2026    Page 8/8</v>
      </c>
      <c r="C51" s="306"/>
      <c r="D51" s="306"/>
      <c r="E51" s="306"/>
      <c r="F51" s="306"/>
      <c r="G51" s="306"/>
      <c r="H51" s="306"/>
      <c r="I51" s="306"/>
      <c r="J51" s="317"/>
    </row>
    <row r="52" spans="1:64" ht="12.5">
      <c r="A52" s="316"/>
      <c r="B52" s="177"/>
      <c r="C52" s="177"/>
      <c r="D52" s="177"/>
      <c r="E52" s="177"/>
      <c r="F52" s="177"/>
      <c r="G52" s="177"/>
      <c r="H52" s="177"/>
      <c r="I52" s="177"/>
      <c r="J52" s="317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</row>
  </sheetData>
  <sheetProtection sheet="1" objects="1" scenarios="1"/>
  <mergeCells count="43">
    <mergeCell ref="B1:I1"/>
    <mergeCell ref="A2:A52"/>
    <mergeCell ref="B2:I2"/>
    <mergeCell ref="J2:J52"/>
    <mergeCell ref="B3:I3"/>
    <mergeCell ref="D4:E4"/>
    <mergeCell ref="F4:G4"/>
    <mergeCell ref="H4:I4"/>
    <mergeCell ref="B6:I6"/>
    <mergeCell ref="B8:I8"/>
    <mergeCell ref="B10:I10"/>
    <mergeCell ref="B12:I12"/>
    <mergeCell ref="B14:I14"/>
    <mergeCell ref="B16:I16"/>
    <mergeCell ref="B18:I18"/>
    <mergeCell ref="B20:I20"/>
    <mergeCell ref="B22:I22"/>
    <mergeCell ref="B24:I24"/>
    <mergeCell ref="B26:I26"/>
    <mergeCell ref="B28:I28"/>
    <mergeCell ref="B30:I30"/>
    <mergeCell ref="B32:I32"/>
    <mergeCell ref="B34:I34"/>
    <mergeCell ref="D35:H35"/>
    <mergeCell ref="B36:I36"/>
    <mergeCell ref="B37:I37"/>
    <mergeCell ref="B38:I38"/>
    <mergeCell ref="B39:I39"/>
    <mergeCell ref="B40:I40"/>
    <mergeCell ref="B41:I41"/>
    <mergeCell ref="B42:G42"/>
    <mergeCell ref="H42:I42"/>
    <mergeCell ref="B43:I43"/>
    <mergeCell ref="B44:I44"/>
    <mergeCell ref="D45:F45"/>
    <mergeCell ref="G45:I45"/>
    <mergeCell ref="B46:D46"/>
    <mergeCell ref="F46:I46"/>
    <mergeCell ref="B47:D47"/>
    <mergeCell ref="F47:H47"/>
    <mergeCell ref="B48:I48"/>
    <mergeCell ref="B49:I49"/>
    <mergeCell ref="B51:I51"/>
  </mergeCells>
  <dataValidations count="3">
    <dataValidation type="decimal" allowBlank="1" showInputMessage="1" showErrorMessage="1" errorTitle="Entrée non valide" prompt="Mettre la part de cotisation que vous reversez_x000a_                à votre fédération, ligues et comité," sqref="G5 G7 G9 G11 G13 G15 G17 G19 G21 G23 G25 G27 G29 G31 G33" xr:uid="{00000000-0002-0000-0600-000000000000}">
      <formula1>0</formula1>
      <formula2>300</formula2>
    </dataValidation>
    <dataValidation type="decimal" allowBlank="1" showInputMessage="1" showErrorMessage="1" errorTitle="Entrée non valide" prompt="Mettre le montant total de la cotisation_x000a_                demandée à votre adhérent" sqref="I5 I7 I9 I11 I13 I15 I17 I19 I21 I23 I25 I27 I29 I31 I33" xr:uid="{00000000-0002-0000-0600-000001000000}">
      <formula1>0</formula1>
      <formula2>1000</formula2>
    </dataValidation>
    <dataValidation operator="equal" allowBlank="1" showInputMessage="1" showErrorMessage="1" promptTitle="Insertion de l'image de votre signature ou de votre cachet" prompt="Pour insérer l'image de votre signature ou de votre cachet :_x000a_- Créer un nouveau classeur vide non protégé (Commande : Fichier/Nouveau/Classeur)_x000a_- Sur l'un des feuillets de ce nouveau classeur,                 inserrer les images de votre signature et de v" sqref="B47 F47" xr:uid="{00000000-0002-0000-0600-000002000000}">
      <formula1>0</formula1>
      <formula2>0</formula2>
    </dataValidation>
  </dataValidation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L10"/>
  <sheetViews>
    <sheetView topLeftCell="N1" zoomScaleNormal="100" workbookViewId="0">
      <selection activeCell="N9" sqref="N9"/>
    </sheetView>
  </sheetViews>
  <sheetFormatPr baseColWidth="10" defaultColWidth="11.54296875" defaultRowHeight="12.75" customHeight="1"/>
  <cols>
    <col min="1" max="1" width="9.90625" customWidth="1"/>
    <col min="2" max="55" width="7.08984375" customWidth="1"/>
    <col min="56" max="64" width="11.08984375" customWidth="1"/>
  </cols>
  <sheetData>
    <row r="1" spans="1:64" ht="33" customHeight="1">
      <c r="A1" s="20"/>
      <c r="B1" s="20"/>
      <c r="C1" s="178" t="s">
        <v>161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178"/>
      <c r="AM1" s="178"/>
      <c r="AN1" s="178"/>
      <c r="AO1" s="178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</row>
    <row r="2" spans="1:64" ht="113.5">
      <c r="A2" s="179" t="s">
        <v>162</v>
      </c>
      <c r="B2" s="180" t="s">
        <v>163</v>
      </c>
      <c r="C2" s="180" t="s">
        <v>164</v>
      </c>
      <c r="D2" s="180" t="s">
        <v>165</v>
      </c>
      <c r="E2" s="180" t="s">
        <v>166</v>
      </c>
      <c r="F2" s="180" t="s">
        <v>167</v>
      </c>
      <c r="G2" s="180" t="s">
        <v>168</v>
      </c>
      <c r="H2" s="181" t="s">
        <v>169</v>
      </c>
      <c r="I2" s="180" t="s">
        <v>170</v>
      </c>
      <c r="J2" s="180" t="s">
        <v>171</v>
      </c>
      <c r="K2" s="180" t="s">
        <v>172</v>
      </c>
      <c r="L2" s="180" t="s">
        <v>173</v>
      </c>
      <c r="M2" s="180" t="s">
        <v>174</v>
      </c>
      <c r="N2" s="180" t="s">
        <v>175</v>
      </c>
      <c r="O2" s="180" t="s">
        <v>176</v>
      </c>
      <c r="P2" s="180" t="s">
        <v>177</v>
      </c>
      <c r="Q2" s="180" t="s">
        <v>178</v>
      </c>
      <c r="R2" s="180" t="s">
        <v>179</v>
      </c>
      <c r="S2" s="180" t="s">
        <v>180</v>
      </c>
      <c r="T2" s="180" t="s">
        <v>181</v>
      </c>
      <c r="U2" s="180" t="s">
        <v>182</v>
      </c>
      <c r="V2" s="180" t="s">
        <v>183</v>
      </c>
      <c r="W2" s="180" t="s">
        <v>184</v>
      </c>
      <c r="X2" s="180" t="s">
        <v>185</v>
      </c>
      <c r="Y2" s="180" t="s">
        <v>186</v>
      </c>
      <c r="Z2" s="180" t="s">
        <v>187</v>
      </c>
      <c r="AA2" s="180" t="s">
        <v>188</v>
      </c>
      <c r="AB2" s="180" t="s">
        <v>189</v>
      </c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</row>
    <row r="3" spans="1:64" ht="12.5">
      <c r="A3" s="183" t="str">
        <f>NomClub&amp;" "&amp;NomSection</f>
        <v xml:space="preserve"> </v>
      </c>
      <c r="B3" s="184">
        <f>IF(COUNTA('P2'!E14),1,(IF(COUNTA('P2'!E17),1,0)))</f>
        <v>0</v>
      </c>
      <c r="C3" s="184">
        <f>Effectifs!W10+Effectifs!W13+Effectifs!W16</f>
        <v>0</v>
      </c>
      <c r="D3" s="184">
        <f>Effectifs!W25</f>
        <v>0</v>
      </c>
      <c r="E3" s="184">
        <f>'P2'!H24</f>
        <v>0</v>
      </c>
      <c r="F3" s="184">
        <f>'P2'!E28</f>
        <v>0</v>
      </c>
      <c r="G3" s="184">
        <f>'P2'!H48</f>
        <v>0</v>
      </c>
      <c r="H3" s="184">
        <f>'P2'!H50</f>
        <v>0</v>
      </c>
      <c r="I3" s="184">
        <f>'P2'!H52</f>
        <v>0</v>
      </c>
      <c r="J3" s="184">
        <f>'P3'!B10</f>
        <v>0</v>
      </c>
      <c r="K3" s="184">
        <f>'P3'!B12</f>
        <v>0</v>
      </c>
      <c r="L3" s="184">
        <f>'P3'!B14</f>
        <v>0</v>
      </c>
      <c r="M3" s="184">
        <f>'P3'!D10</f>
        <v>0</v>
      </c>
      <c r="N3" s="184">
        <f>'P3'!D12</f>
        <v>0</v>
      </c>
      <c r="O3" s="184">
        <f>'P3'!D14</f>
        <v>0</v>
      </c>
      <c r="P3" s="184">
        <f>Bénévolat!H7</f>
        <v>0</v>
      </c>
      <c r="Q3" s="184">
        <f>'Données Financières'!C6</f>
        <v>0</v>
      </c>
      <c r="R3" s="184">
        <f>'Données Financières'!D6</f>
        <v>0</v>
      </c>
      <c r="S3" s="184">
        <f>'Données Financières'!E6</f>
        <v>0</v>
      </c>
      <c r="T3" s="184">
        <f>'Données Financières'!D11+'Données Financières'!E12+'Données Financières'!C7</f>
        <v>0</v>
      </c>
      <c r="U3" s="184">
        <f>'Données Financières'!E11+'Données Financières'!F12+'Données Financières'!D7</f>
        <v>0</v>
      </c>
      <c r="V3" s="184">
        <f>'Données Financières'!F11+'Données Financières'!F12+'Données Financières'!E7</f>
        <v>0</v>
      </c>
      <c r="W3" s="184">
        <v>0</v>
      </c>
      <c r="X3" s="184">
        <v>0</v>
      </c>
      <c r="Y3" s="184">
        <v>0</v>
      </c>
      <c r="Z3" s="184">
        <f>'Données Financières'!E15</f>
        <v>0</v>
      </c>
      <c r="AA3" s="184">
        <f>'Données Financières'!E12</f>
        <v>0</v>
      </c>
      <c r="AB3" s="184" t="e">
        <f>Z3/AA3*365</f>
        <v>#DIV/0!</v>
      </c>
    </row>
    <row r="4" spans="1:64" ht="12.5"/>
    <row r="5" spans="1:64" ht="12.5"/>
    <row r="6" spans="1:64" ht="13">
      <c r="A6" s="185"/>
      <c r="B6" s="185"/>
      <c r="C6" s="322" t="s">
        <v>190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3" t="s">
        <v>191</v>
      </c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323"/>
      <c r="AM6" s="323"/>
      <c r="AN6" s="323"/>
      <c r="AO6" s="323"/>
      <c r="AP6" s="323"/>
      <c r="AQ6" s="324" t="s">
        <v>192</v>
      </c>
      <c r="AR6" s="324"/>
      <c r="AS6" s="324"/>
      <c r="AT6" s="324"/>
      <c r="AU6" s="324"/>
      <c r="AV6" s="324"/>
      <c r="AW6" s="324"/>
      <c r="AX6" s="324"/>
      <c r="AY6" s="324"/>
      <c r="AZ6" s="324"/>
      <c r="BA6" s="324"/>
      <c r="BB6" s="324"/>
      <c r="BC6" s="185"/>
      <c r="BD6" s="185"/>
      <c r="BE6" s="185"/>
      <c r="BF6" s="185"/>
      <c r="BG6" s="185"/>
      <c r="BH6" s="185"/>
      <c r="BI6" s="185"/>
      <c r="BJ6" s="185"/>
      <c r="BK6" s="185"/>
      <c r="BL6" s="185"/>
    </row>
    <row r="7" spans="1:64" ht="13.5" customHeight="1">
      <c r="A7" s="185"/>
      <c r="B7" s="185"/>
      <c r="C7" s="325" t="s">
        <v>193</v>
      </c>
      <c r="D7" s="325"/>
      <c r="E7" s="325"/>
      <c r="F7" s="325"/>
      <c r="G7" s="325" t="s">
        <v>194</v>
      </c>
      <c r="H7" s="325"/>
      <c r="I7" s="325"/>
      <c r="J7" s="325"/>
      <c r="K7" s="325" t="s">
        <v>195</v>
      </c>
      <c r="L7" s="325"/>
      <c r="M7" s="325"/>
      <c r="N7" s="325"/>
      <c r="O7" s="319" t="s">
        <v>196</v>
      </c>
      <c r="P7" s="319"/>
      <c r="Q7" s="319"/>
      <c r="R7" s="319"/>
      <c r="S7" s="326" t="s">
        <v>197</v>
      </c>
      <c r="T7" s="326"/>
      <c r="U7" s="326"/>
      <c r="V7" s="326"/>
      <c r="W7" s="325" t="s">
        <v>193</v>
      </c>
      <c r="X7" s="325"/>
      <c r="Y7" s="325"/>
      <c r="Z7" s="325"/>
      <c r="AA7" s="325" t="s">
        <v>194</v>
      </c>
      <c r="AB7" s="325"/>
      <c r="AC7" s="325"/>
      <c r="AD7" s="325"/>
      <c r="AE7" s="325" t="s">
        <v>195</v>
      </c>
      <c r="AF7" s="325"/>
      <c r="AG7" s="325"/>
      <c r="AH7" s="325"/>
      <c r="AI7" s="319" t="s">
        <v>196</v>
      </c>
      <c r="AJ7" s="319"/>
      <c r="AK7" s="319"/>
      <c r="AL7" s="319"/>
      <c r="AM7" s="326" t="s">
        <v>197</v>
      </c>
      <c r="AN7" s="326"/>
      <c r="AO7" s="326"/>
      <c r="AP7" s="326"/>
      <c r="AQ7" s="325" t="s">
        <v>194</v>
      </c>
      <c r="AR7" s="325"/>
      <c r="AS7" s="325"/>
      <c r="AT7" s="325"/>
      <c r="AU7" s="325" t="s">
        <v>195</v>
      </c>
      <c r="AV7" s="325"/>
      <c r="AW7" s="325"/>
      <c r="AX7" s="325"/>
      <c r="AY7" s="319" t="s">
        <v>198</v>
      </c>
      <c r="AZ7" s="319"/>
      <c r="BA7" s="319"/>
      <c r="BB7" s="319"/>
      <c r="BC7" s="185"/>
      <c r="BD7" s="185"/>
      <c r="BE7" s="185"/>
      <c r="BF7" s="185"/>
      <c r="BG7" s="185"/>
      <c r="BH7" s="185"/>
      <c r="BI7" s="185"/>
      <c r="BJ7" s="185"/>
      <c r="BK7" s="185"/>
      <c r="BL7" s="185"/>
    </row>
    <row r="8" spans="1:64" ht="13.5" customHeight="1">
      <c r="A8" s="185"/>
      <c r="B8" s="185"/>
      <c r="C8" s="320" t="s">
        <v>199</v>
      </c>
      <c r="D8" s="320"/>
      <c r="E8" s="319" t="s">
        <v>200</v>
      </c>
      <c r="F8" s="319"/>
      <c r="G8" s="320" t="s">
        <v>199</v>
      </c>
      <c r="H8" s="320"/>
      <c r="I8" s="319" t="s">
        <v>200</v>
      </c>
      <c r="J8" s="319"/>
      <c r="K8" s="320" t="s">
        <v>199</v>
      </c>
      <c r="L8" s="320"/>
      <c r="M8" s="319" t="s">
        <v>200</v>
      </c>
      <c r="N8" s="319"/>
      <c r="O8" s="321" t="s">
        <v>199</v>
      </c>
      <c r="P8" s="321"/>
      <c r="Q8" s="319" t="s">
        <v>200</v>
      </c>
      <c r="R8" s="319"/>
      <c r="S8" s="321" t="s">
        <v>199</v>
      </c>
      <c r="T8" s="321"/>
      <c r="U8" s="319" t="s">
        <v>200</v>
      </c>
      <c r="V8" s="319"/>
      <c r="W8" s="320" t="s">
        <v>199</v>
      </c>
      <c r="X8" s="320"/>
      <c r="Y8" s="319" t="s">
        <v>200</v>
      </c>
      <c r="Z8" s="319"/>
      <c r="AA8" s="320" t="s">
        <v>199</v>
      </c>
      <c r="AB8" s="320"/>
      <c r="AC8" s="319" t="s">
        <v>200</v>
      </c>
      <c r="AD8" s="319"/>
      <c r="AE8" s="320" t="s">
        <v>199</v>
      </c>
      <c r="AF8" s="320"/>
      <c r="AG8" s="319" t="s">
        <v>200</v>
      </c>
      <c r="AH8" s="319"/>
      <c r="AI8" s="321" t="s">
        <v>199</v>
      </c>
      <c r="AJ8" s="321"/>
      <c r="AK8" s="319" t="s">
        <v>200</v>
      </c>
      <c r="AL8" s="319"/>
      <c r="AM8" s="321" t="s">
        <v>199</v>
      </c>
      <c r="AN8" s="321"/>
      <c r="AO8" s="319" t="s">
        <v>200</v>
      </c>
      <c r="AP8" s="319"/>
      <c r="AQ8" s="320" t="s">
        <v>199</v>
      </c>
      <c r="AR8" s="320"/>
      <c r="AS8" s="319" t="s">
        <v>200</v>
      </c>
      <c r="AT8" s="319"/>
      <c r="AU8" s="320" t="s">
        <v>199</v>
      </c>
      <c r="AV8" s="320"/>
      <c r="AW8" s="319" t="s">
        <v>200</v>
      </c>
      <c r="AX8" s="319"/>
      <c r="AY8" s="321" t="s">
        <v>199</v>
      </c>
      <c r="AZ8" s="321"/>
      <c r="BA8" s="319" t="s">
        <v>200</v>
      </c>
      <c r="BB8" s="319"/>
      <c r="BC8" s="185"/>
      <c r="BD8" s="185"/>
      <c r="BE8" s="185"/>
      <c r="BF8" s="185"/>
      <c r="BG8" s="185"/>
      <c r="BH8" s="185"/>
      <c r="BI8" s="185"/>
      <c r="BJ8" s="185"/>
      <c r="BK8" s="185"/>
      <c r="BL8" s="185"/>
    </row>
    <row r="9" spans="1:64" ht="13.5" customHeight="1">
      <c r="A9" s="185"/>
      <c r="B9" s="189" t="s">
        <v>130</v>
      </c>
      <c r="C9" s="187" t="s">
        <v>93</v>
      </c>
      <c r="D9" s="188" t="s">
        <v>94</v>
      </c>
      <c r="E9" s="188" t="s">
        <v>93</v>
      </c>
      <c r="F9" s="186" t="s">
        <v>94</v>
      </c>
      <c r="G9" s="187" t="s">
        <v>93</v>
      </c>
      <c r="H9" s="188" t="s">
        <v>94</v>
      </c>
      <c r="I9" s="188" t="s">
        <v>93</v>
      </c>
      <c r="J9" s="186" t="s">
        <v>94</v>
      </c>
      <c r="K9" s="187" t="s">
        <v>93</v>
      </c>
      <c r="L9" s="188" t="s">
        <v>94</v>
      </c>
      <c r="M9" s="188" t="s">
        <v>93</v>
      </c>
      <c r="N9" s="186" t="s">
        <v>94</v>
      </c>
      <c r="O9" s="188" t="s">
        <v>93</v>
      </c>
      <c r="P9" s="188" t="s">
        <v>94</v>
      </c>
      <c r="Q9" s="188" t="s">
        <v>93</v>
      </c>
      <c r="R9" s="186" t="s">
        <v>94</v>
      </c>
      <c r="S9" s="188" t="s">
        <v>93</v>
      </c>
      <c r="T9" s="188" t="s">
        <v>94</v>
      </c>
      <c r="U9" s="188" t="s">
        <v>93</v>
      </c>
      <c r="V9" s="186" t="s">
        <v>94</v>
      </c>
      <c r="W9" s="187" t="s">
        <v>93</v>
      </c>
      <c r="X9" s="188" t="s">
        <v>94</v>
      </c>
      <c r="Y9" s="188" t="s">
        <v>93</v>
      </c>
      <c r="Z9" s="186" t="s">
        <v>94</v>
      </c>
      <c r="AA9" s="187" t="s">
        <v>93</v>
      </c>
      <c r="AB9" s="188" t="s">
        <v>94</v>
      </c>
      <c r="AC9" s="188" t="s">
        <v>93</v>
      </c>
      <c r="AD9" s="186" t="s">
        <v>94</v>
      </c>
      <c r="AE9" s="187" t="s">
        <v>93</v>
      </c>
      <c r="AF9" s="188" t="s">
        <v>94</v>
      </c>
      <c r="AG9" s="188" t="s">
        <v>93</v>
      </c>
      <c r="AH9" s="186" t="s">
        <v>94</v>
      </c>
      <c r="AI9" s="188" t="s">
        <v>93</v>
      </c>
      <c r="AJ9" s="188" t="s">
        <v>94</v>
      </c>
      <c r="AK9" s="188" t="s">
        <v>93</v>
      </c>
      <c r="AL9" s="186" t="s">
        <v>94</v>
      </c>
      <c r="AM9" s="188" t="s">
        <v>93</v>
      </c>
      <c r="AN9" s="188" t="s">
        <v>94</v>
      </c>
      <c r="AO9" s="188" t="s">
        <v>93</v>
      </c>
      <c r="AP9" s="186" t="s">
        <v>94</v>
      </c>
      <c r="AQ9" s="187" t="s">
        <v>93</v>
      </c>
      <c r="AR9" s="188" t="s">
        <v>94</v>
      </c>
      <c r="AS9" s="188" t="s">
        <v>93</v>
      </c>
      <c r="AT9" s="186" t="s">
        <v>94</v>
      </c>
      <c r="AU9" s="187" t="s">
        <v>93</v>
      </c>
      <c r="AV9" s="188" t="s">
        <v>94</v>
      </c>
      <c r="AW9" s="188" t="s">
        <v>93</v>
      </c>
      <c r="AX9" s="186" t="s">
        <v>94</v>
      </c>
      <c r="AY9" s="188" t="s">
        <v>93</v>
      </c>
      <c r="AZ9" s="188" t="s">
        <v>94</v>
      </c>
      <c r="BA9" s="188" t="s">
        <v>93</v>
      </c>
      <c r="BB9" s="186" t="s">
        <v>94</v>
      </c>
      <c r="BC9" s="185"/>
      <c r="BD9" s="185"/>
      <c r="BE9" s="185"/>
      <c r="BF9" s="185"/>
      <c r="BG9" s="185"/>
      <c r="BH9" s="185"/>
      <c r="BI9" s="185"/>
      <c r="BJ9" s="185"/>
      <c r="BK9" s="185"/>
      <c r="BL9" s="185"/>
    </row>
    <row r="10" spans="1:64" ht="12.5">
      <c r="A10" s="183" t="str">
        <f>NomClub&amp;" "&amp;NomSection</f>
        <v xml:space="preserve"> </v>
      </c>
      <c r="B10" s="184">
        <f>SUM(C10:BB10)</f>
        <v>0</v>
      </c>
      <c r="C10" s="184">
        <f>Effectifs!C8</f>
        <v>0</v>
      </c>
      <c r="D10" s="184">
        <f>Effectifs!E8</f>
        <v>0</v>
      </c>
      <c r="E10" s="184">
        <f>Effectifs!F8</f>
        <v>0</v>
      </c>
      <c r="F10" s="184">
        <f>Effectifs!H8</f>
        <v>0</v>
      </c>
      <c r="G10" s="184">
        <f>Effectifs!C11</f>
        <v>0</v>
      </c>
      <c r="H10" s="184">
        <f>Effectifs!E11</f>
        <v>0</v>
      </c>
      <c r="I10" s="184">
        <f>Effectifs!F11</f>
        <v>0</v>
      </c>
      <c r="J10" s="184">
        <f>Effectifs!H11</f>
        <v>0</v>
      </c>
      <c r="K10" s="184">
        <f>Effectifs!C14</f>
        <v>0</v>
      </c>
      <c r="L10" s="184">
        <f>Effectifs!E14</f>
        <v>0</v>
      </c>
      <c r="M10" s="184">
        <f>Effectifs!F14</f>
        <v>0</v>
      </c>
      <c r="N10" s="184">
        <f>Effectifs!H14</f>
        <v>0</v>
      </c>
      <c r="O10" s="184">
        <f>Effectifs!C17</f>
        <v>0</v>
      </c>
      <c r="P10" s="184">
        <f>Effectifs!E17</f>
        <v>0</v>
      </c>
      <c r="Q10" s="184">
        <f>Effectifs!F17</f>
        <v>0</v>
      </c>
      <c r="R10" s="184">
        <f>Effectifs!H17</f>
        <v>0</v>
      </c>
      <c r="S10" s="184">
        <f>Effectifs!C20</f>
        <v>0</v>
      </c>
      <c r="T10" s="184">
        <f>Effectifs!E20</f>
        <v>0</v>
      </c>
      <c r="U10" s="184">
        <f>Effectifs!F20</f>
        <v>0</v>
      </c>
      <c r="V10" s="184">
        <f>Effectifs!H20</f>
        <v>0</v>
      </c>
      <c r="W10" s="184">
        <f>Effectifs!I8</f>
        <v>0</v>
      </c>
      <c r="X10" s="184">
        <f>Effectifs!K8</f>
        <v>0</v>
      </c>
      <c r="Y10" s="184">
        <f>Effectifs!L8</f>
        <v>0</v>
      </c>
      <c r="Z10" s="184">
        <f>Effectifs!N8</f>
        <v>0</v>
      </c>
      <c r="AA10" s="184">
        <f>Effectifs!I11</f>
        <v>0</v>
      </c>
      <c r="AB10" s="184">
        <f>Effectifs!K11</f>
        <v>0</v>
      </c>
      <c r="AC10" s="184">
        <f>Effectifs!L11</f>
        <v>0</v>
      </c>
      <c r="AD10" s="184">
        <f>Effectifs!N11</f>
        <v>0</v>
      </c>
      <c r="AE10" s="184">
        <f>Effectifs!I14</f>
        <v>0</v>
      </c>
      <c r="AF10" s="184">
        <f>Effectifs!K14</f>
        <v>0</v>
      </c>
      <c r="AG10" s="184">
        <f>Effectifs!L14</f>
        <v>0</v>
      </c>
      <c r="AH10" s="184">
        <f>Effectifs!N14</f>
        <v>0</v>
      </c>
      <c r="AI10" s="184">
        <f>Effectifs!I17</f>
        <v>0</v>
      </c>
      <c r="AJ10" s="184">
        <f>Effectifs!K17</f>
        <v>0</v>
      </c>
      <c r="AK10" s="184">
        <f>Effectifs!L17</f>
        <v>0</v>
      </c>
      <c r="AL10" s="184">
        <f>Effectifs!N17</f>
        <v>0</v>
      </c>
      <c r="AM10" s="184">
        <f>Effectifs!I20</f>
        <v>0</v>
      </c>
      <c r="AN10" s="184">
        <f>Effectifs!K20</f>
        <v>0</v>
      </c>
      <c r="AO10" s="184">
        <f>Effectifs!L20</f>
        <v>0</v>
      </c>
      <c r="AP10" s="184">
        <f>Effectifs!N20</f>
        <v>0</v>
      </c>
      <c r="AQ10" s="184">
        <f>Effectifs!O11</f>
        <v>0</v>
      </c>
      <c r="AR10" s="184">
        <f>Effectifs!Q11</f>
        <v>0</v>
      </c>
      <c r="AS10" s="184">
        <f>Effectifs!R11</f>
        <v>0</v>
      </c>
      <c r="AT10" s="184">
        <f>Effectifs!T11</f>
        <v>0</v>
      </c>
      <c r="AU10" s="184">
        <f>Effectifs!O14</f>
        <v>0</v>
      </c>
      <c r="AV10" s="184">
        <f>Effectifs!Q14</f>
        <v>0</v>
      </c>
      <c r="AW10" s="184">
        <f>Effectifs!R14</f>
        <v>0</v>
      </c>
      <c r="AX10" s="184">
        <f>Effectifs!T14</f>
        <v>0</v>
      </c>
      <c r="AY10" s="184">
        <f>Effectifs!O20</f>
        <v>0</v>
      </c>
      <c r="AZ10" s="184">
        <f>Effectifs!Q20</f>
        <v>0</v>
      </c>
      <c r="BA10" s="184">
        <f>Effectifs!R20</f>
        <v>0</v>
      </c>
      <c r="BB10" s="184">
        <f>Effectifs!T20</f>
        <v>0</v>
      </c>
    </row>
  </sheetData>
  <sheetProtection sheet="1" objects="1" scenarios="1" selectLockedCells="1" selectUnlockedCells="1"/>
  <mergeCells count="42">
    <mergeCell ref="C6:V6"/>
    <mergeCell ref="W6:AP6"/>
    <mergeCell ref="AQ6:BB6"/>
    <mergeCell ref="C7:F7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U7:AX7"/>
    <mergeCell ref="AY7:BB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AK8:AL8"/>
    <mergeCell ref="AM8:AN8"/>
    <mergeCell ref="AO8:AP8"/>
    <mergeCell ref="BA8:BB8"/>
    <mergeCell ref="AQ8:AR8"/>
    <mergeCell ref="AS8:AT8"/>
    <mergeCell ref="AU8:AV8"/>
    <mergeCell ref="AW8:AX8"/>
    <mergeCell ref="AY8:AZ8"/>
  </mergeCells>
  <printOptions horizontalCentered="1"/>
  <pageMargins left="0.39374999999999999" right="0.39374999999999999" top="0.39374999999999999" bottom="0.39374999999999999" header="0.511811023622047" footer="0.511811023622047"/>
  <pageSetup paperSize="9" fitToHeight="2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15</vt:i4>
      </vt:variant>
    </vt:vector>
  </HeadingPairs>
  <TitlesOfParts>
    <vt:vector size="23" baseType="lpstr">
      <vt:lpstr>P1</vt:lpstr>
      <vt:lpstr>P2</vt:lpstr>
      <vt:lpstr>P3</vt:lpstr>
      <vt:lpstr>Effectifs</vt:lpstr>
      <vt:lpstr>Données Financières</vt:lpstr>
      <vt:lpstr>Bénévolat</vt:lpstr>
      <vt:lpstr>Signature</vt:lpstr>
      <vt:lpstr>Récap</vt:lpstr>
      <vt:lpstr>AnSaison</vt:lpstr>
      <vt:lpstr>Bénévolat!Impression_des_titres</vt:lpstr>
      <vt:lpstr>NomClub</vt:lpstr>
      <vt:lpstr>NomSection</vt:lpstr>
      <vt:lpstr>Saison</vt:lpstr>
      <vt:lpstr>TauxSMIC</vt:lpstr>
      <vt:lpstr>TypeSaison</vt:lpstr>
      <vt:lpstr>Bénévolat!Zone_d_impression</vt:lpstr>
      <vt:lpstr>'Données Financières'!Zone_d_impression</vt:lpstr>
      <vt:lpstr>Effectifs!Zone_d_impression</vt:lpstr>
      <vt:lpstr>'P1'!Zone_d_impression</vt:lpstr>
      <vt:lpstr>'P2'!Zone_d_impression</vt:lpstr>
      <vt:lpstr>'P3'!Zone_d_impression</vt:lpstr>
      <vt:lpstr>Récap!Zone_d_impression</vt:lpstr>
      <vt:lpstr>Signature!Zone_d_impression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Demande de Subvention Municipale</dc:title>
  <dc:subject>Association sportive - Volet 1 et 2a</dc:subject>
  <dc:creator/>
  <dc:description>Version 131010</dc:description>
  <cp:lastModifiedBy>Francis CAESEMAECKER</cp:lastModifiedBy>
  <cp:revision>115</cp:revision>
  <cp:lastPrinted>2024-10-30T14:34:09Z</cp:lastPrinted>
  <dcterms:created xsi:type="dcterms:W3CDTF">2013-10-07T17:20:53Z</dcterms:created>
  <dcterms:modified xsi:type="dcterms:W3CDTF">2025-09-08T15:31:01Z</dcterms:modified>
  <dc:language>fr-FR</dc:language>
</cp:coreProperties>
</file>